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'Sheet1'!$A$103:$G$377</definedName>
  </definedNames>
  <calcPr fullCalcOnLoad="1"/>
</workbook>
</file>

<file path=xl/sharedStrings.xml><?xml version="1.0" encoding="utf-8"?>
<sst xmlns="http://schemas.openxmlformats.org/spreadsheetml/2006/main" count="237" uniqueCount="117">
  <si>
    <t>Foundation Excavation</t>
  </si>
  <si>
    <t>Below Slab Rough Plumbing</t>
  </si>
  <si>
    <t>Roofing</t>
  </si>
  <si>
    <t>Decks</t>
  </si>
  <si>
    <t>Interior Doors</t>
  </si>
  <si>
    <t>Finish Electric</t>
  </si>
  <si>
    <t>Finish Plumbing</t>
  </si>
  <si>
    <t>Interior Painting / Staining</t>
  </si>
  <si>
    <t>Draw 1</t>
  </si>
  <si>
    <t>Draw 2</t>
  </si>
  <si>
    <t>Draw 3</t>
  </si>
  <si>
    <t>Draw 4</t>
  </si>
  <si>
    <t>Draw 5</t>
  </si>
  <si>
    <t>Balance</t>
  </si>
  <si>
    <t>Available</t>
  </si>
  <si>
    <t>Amount</t>
  </si>
  <si>
    <t xml:space="preserve">  Grand Total</t>
  </si>
  <si>
    <t>Pre-Paid</t>
  </si>
  <si>
    <t>by Borrower</t>
  </si>
  <si>
    <t xml:space="preserve">             Less:  10% Retainage</t>
  </si>
  <si>
    <t>Amount of Draw Disbursement</t>
  </si>
  <si>
    <t>Total Retainage</t>
  </si>
  <si>
    <t>Total loan disbursements</t>
  </si>
  <si>
    <t>Building Permit/Governmental Fees</t>
  </si>
  <si>
    <t>Site Clearing and Grading</t>
  </si>
  <si>
    <t>Temporary Utilities/Rentals</t>
  </si>
  <si>
    <t>Retaining Walls, Waterproofing, Drainage</t>
  </si>
  <si>
    <t>Foundation/Concrete Slab</t>
  </si>
  <si>
    <t>Well Drilling/Water Connection</t>
  </si>
  <si>
    <t>Rough Carpentry Labor</t>
  </si>
  <si>
    <t>Structural Steel</t>
  </si>
  <si>
    <t>Trusses</t>
  </si>
  <si>
    <t>Exterior Stairs</t>
  </si>
  <si>
    <t>Draw #2 - Rough Structure</t>
  </si>
  <si>
    <t>Windows/Exterior Doors</t>
  </si>
  <si>
    <t>Draw #3 - Exterior Weathertight</t>
  </si>
  <si>
    <t>Garage Doors</t>
  </si>
  <si>
    <t>Rough Electric</t>
  </si>
  <si>
    <t>Above Slab Rough Plumbing</t>
  </si>
  <si>
    <t>HVAC - Rough</t>
  </si>
  <si>
    <t>Fireplace - Rough</t>
  </si>
  <si>
    <t>Exterior Siding or gray coat stucco</t>
  </si>
  <si>
    <t>Exterior Masonry</t>
  </si>
  <si>
    <t>Interior Masonry</t>
  </si>
  <si>
    <t>Draw #4 - Drywall/Finish Carpentry</t>
  </si>
  <si>
    <t>Exterior Painting</t>
  </si>
  <si>
    <t>Insulation</t>
  </si>
  <si>
    <t>Drywalling</t>
  </si>
  <si>
    <t>Vanities</t>
  </si>
  <si>
    <t>Cabinets</t>
  </si>
  <si>
    <t>Interior Trim</t>
  </si>
  <si>
    <t>Hardware</t>
  </si>
  <si>
    <t>Final Carpentry Labor</t>
  </si>
  <si>
    <t>Draw # 5 - Final Inspection</t>
  </si>
  <si>
    <t>Floor Coverings</t>
  </si>
  <si>
    <t>Finish HVAC</t>
  </si>
  <si>
    <t>Tub/Shower Doors/Mirrors</t>
  </si>
  <si>
    <t>Final Grading</t>
  </si>
  <si>
    <t>Driveway/Walkways</t>
  </si>
  <si>
    <t>Finish Fireplace</t>
  </si>
  <si>
    <t>Appliances</t>
  </si>
  <si>
    <t xml:space="preserve">                                                              Borrower:</t>
  </si>
  <si>
    <t xml:space="preserve">                                                 Project Address:</t>
  </si>
  <si>
    <t xml:space="preserve">                                                                  Builder:</t>
  </si>
  <si>
    <t>Other:</t>
  </si>
  <si>
    <t>Total</t>
  </si>
  <si>
    <t xml:space="preserve">                     Borrower Names:</t>
  </si>
  <si>
    <t xml:space="preserve">                     Project Address:</t>
  </si>
  <si>
    <t xml:space="preserve">                     Builder Name:</t>
  </si>
  <si>
    <t>Date Requested:___________________________________________</t>
  </si>
  <si>
    <t>100% Complete</t>
  </si>
  <si>
    <t>Inspector Initials</t>
  </si>
  <si>
    <t xml:space="preserve">   Due</t>
  </si>
  <si>
    <t xml:space="preserve">        Total</t>
  </si>
  <si>
    <t xml:space="preserve">            Less: 10% Holdback</t>
  </si>
  <si>
    <t xml:space="preserve">        Net Amount of Draw </t>
  </si>
  <si>
    <t>By my intials next to each of the items listed above, I hereby certify that each of those items are 100% complete.</t>
  </si>
  <si>
    <t xml:space="preserve">        Inspector Name:_______________________________  Inspector Signature:______________________________</t>
  </si>
  <si>
    <t xml:space="preserve">        Date of Inspection:_____________________________</t>
  </si>
  <si>
    <t>The mortgagee is allowed to release the following funds:</t>
  </si>
  <si>
    <t xml:space="preserve">         Borrower signature:__________________________________________ Date_______________________</t>
  </si>
  <si>
    <t xml:space="preserve">         Builder signature:____________________________________________ Date_______________________</t>
  </si>
  <si>
    <t xml:space="preserve">        Draw Reviewed and Approved:</t>
  </si>
  <si>
    <t>Acct Balance:_______________</t>
  </si>
  <si>
    <t>Richmond Office:__________________________________Date____________</t>
  </si>
  <si>
    <t>Draw Amount:______________</t>
  </si>
  <si>
    <t>New Balance:_______________</t>
  </si>
  <si>
    <t xml:space="preserve">%      </t>
  </si>
  <si>
    <t>--------------------------------------------------------------------------------------------------------------------------------------------------------------------</t>
  </si>
  <si>
    <t>Draw # 1                                     DRAW REQUEST FORM</t>
  </si>
  <si>
    <t>Draw # 2                                     DRAW REQUEST FORM</t>
  </si>
  <si>
    <t>Draw # 3                                     DRAW REQUEST FORM</t>
  </si>
  <si>
    <t>Draw # 4                                     DRAW REQUEST FORM</t>
  </si>
  <si>
    <t>Septic Tank and Field/Sewer Hookup</t>
  </si>
  <si>
    <t>Mid America Mortgage 1st Tribal Use Only</t>
  </si>
  <si>
    <t xml:space="preserve">                                                                  Mid America Mortgage 1st Tribal Lending</t>
  </si>
  <si>
    <t>1st Tribal a div of Mid America Mortgage           SINGLE CLOSE CONSTRUCTION LINE ITEM BUDGET WORKSHEET</t>
  </si>
  <si>
    <t>Note:  Builder profit and overhead should be proportionally divided between the line items.  Mid America Mortgage does not disburse those items as separately.</t>
  </si>
  <si>
    <t xml:space="preserve">              Mid America Mortgage does not make partial disbursements of line items or draws.</t>
  </si>
  <si>
    <t xml:space="preserve">           Plus:  Holdbacks from prior draws</t>
  </si>
  <si>
    <t>Addison Office:_______________________________________Date____________</t>
  </si>
  <si>
    <t xml:space="preserve">        Total Final Draw </t>
  </si>
  <si>
    <t>Beginning construction account balance</t>
  </si>
  <si>
    <t xml:space="preserve">Other: </t>
  </si>
  <si>
    <t>Windows</t>
  </si>
  <si>
    <t>Draw #1 - Foundation</t>
  </si>
  <si>
    <t>Other: Garage Floor</t>
  </si>
  <si>
    <t>Other: Light Fixtures</t>
  </si>
  <si>
    <t>Other: Generator &amp; Solar ready panel</t>
  </si>
  <si>
    <t>Other: Rear and side porch cover</t>
  </si>
  <si>
    <t>Other: Less Processing Fee Per Contract</t>
  </si>
  <si>
    <t>Continental Industries</t>
  </si>
  <si>
    <t>10% Of the House Package (Remote Location)</t>
  </si>
  <si>
    <t>40% of the House Package (remote Location)</t>
  </si>
  <si>
    <t>30% of the House Package (remote Location)</t>
  </si>
  <si>
    <t>20% of the House Package (remote Location)</t>
  </si>
  <si>
    <t>Draw # 4 Final Completion                 DRAW REQUEST FORM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</si>
</sst>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38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4" fontId="39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0" fontId="40" fillId="0" borderId="0" xfId="0" applyFont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7" fontId="0" fillId="0" borderId="0" xfId="0" applyNumberFormat="1" applyBorder="1" applyAlignment="1">
      <alignment/>
    </xf>
    <xf numFmtId="7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0" xfId="0" applyAlignment="1" quotePrefix="1">
      <alignment/>
    </xf>
    <xf numFmtId="0" fontId="37" fillId="0" borderId="0" xfId="0" applyFont="1" applyFill="1" applyAlignment="1">
      <alignment/>
    </xf>
    <xf numFmtId="9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7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39.140625" style="0" customWidth="1"/>
    <col min="2" max="2" width="16.57421875" style="1" customWidth="1"/>
    <col min="3" max="3" width="11.7109375" style="0" customWidth="1"/>
    <col min="4" max="4" width="13.421875" style="0" customWidth="1"/>
    <col min="9" max="9" width="12.421875" style="0" customWidth="1"/>
    <col min="11" max="11" width="9.57421875" style="0" bestFit="1" customWidth="1"/>
    <col min="18" max="18" width="12.57421875" style="0" bestFit="1" customWidth="1"/>
  </cols>
  <sheetData>
    <row r="1" spans="1:8" ht="15">
      <c r="A1" s="6" t="s">
        <v>96</v>
      </c>
      <c r="B1" s="9"/>
      <c r="C1" s="6"/>
      <c r="D1" s="6"/>
      <c r="E1" s="6"/>
      <c r="F1" s="6"/>
      <c r="G1" s="6"/>
      <c r="H1" s="6"/>
    </row>
    <row r="3" ht="15">
      <c r="A3" t="s">
        <v>61</v>
      </c>
    </row>
    <row r="4" spans="1:2" s="31" customFormat="1" ht="15">
      <c r="A4" s="31" t="s">
        <v>62</v>
      </c>
      <c r="B4" s="32"/>
    </row>
    <row r="5" spans="1:2" ht="15">
      <c r="A5" t="s">
        <v>63</v>
      </c>
      <c r="B5" s="1" t="s">
        <v>111</v>
      </c>
    </row>
    <row r="7" ht="15">
      <c r="A7" s="5" t="s">
        <v>97</v>
      </c>
    </row>
    <row r="8" ht="15">
      <c r="A8" s="5" t="s">
        <v>98</v>
      </c>
    </row>
    <row r="10" spans="3:9" ht="15">
      <c r="C10" s="2" t="s">
        <v>17</v>
      </c>
      <c r="I10" s="2" t="s">
        <v>13</v>
      </c>
    </row>
    <row r="11" spans="2:13" ht="15">
      <c r="B11" s="3" t="s">
        <v>15</v>
      </c>
      <c r="C11" s="2" t="s">
        <v>18</v>
      </c>
      <c r="D11" s="2" t="s">
        <v>8</v>
      </c>
      <c r="E11" s="2" t="s">
        <v>9</v>
      </c>
      <c r="F11" s="2" t="s">
        <v>10</v>
      </c>
      <c r="G11" s="2" t="s">
        <v>11</v>
      </c>
      <c r="H11" s="2" t="s">
        <v>12</v>
      </c>
      <c r="I11" s="2" t="s">
        <v>14</v>
      </c>
      <c r="J11" s="2"/>
      <c r="K11" s="2" t="s">
        <v>65</v>
      </c>
      <c r="L11" s="2" t="s">
        <v>87</v>
      </c>
      <c r="M11" s="2"/>
    </row>
    <row r="12" spans="2:13" ht="15"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2:18" ht="15">
      <c r="B13" s="4"/>
      <c r="D13" s="4"/>
      <c r="E13" s="4"/>
      <c r="F13" s="4"/>
      <c r="G13" s="4"/>
      <c r="H13" s="4"/>
      <c r="I13" s="4"/>
      <c r="J13" s="1"/>
      <c r="K13" s="1"/>
      <c r="L13" s="18"/>
      <c r="M13" s="1"/>
      <c r="N13" s="1" t="s">
        <v>102</v>
      </c>
      <c r="O13" s="1"/>
      <c r="P13" s="1"/>
      <c r="Q13" s="1"/>
      <c r="R13" s="30">
        <v>384995</v>
      </c>
    </row>
    <row r="14" spans="1:17" ht="15">
      <c r="A14" s="7" t="s">
        <v>105</v>
      </c>
      <c r="B14" s="8"/>
      <c r="D14" s="4"/>
      <c r="E14" s="4"/>
      <c r="F14" s="4"/>
      <c r="G14" s="4"/>
      <c r="H14" s="4"/>
      <c r="I14" s="4"/>
      <c r="J14" s="1"/>
      <c r="K14" s="1"/>
      <c r="L14" s="1"/>
      <c r="M14" s="1"/>
      <c r="N14" s="1"/>
      <c r="O14" s="1"/>
      <c r="P14" s="1"/>
      <c r="Q14" s="1"/>
    </row>
    <row r="15" spans="2:18" ht="15">
      <c r="B15" s="4"/>
      <c r="D15" s="4"/>
      <c r="E15" s="4"/>
      <c r="F15" s="4"/>
      <c r="G15" s="4"/>
      <c r="H15" s="4"/>
      <c r="I15" s="4"/>
      <c r="J15" s="1"/>
      <c r="K15" s="1"/>
      <c r="L15" s="1"/>
      <c r="M15" s="1"/>
      <c r="N15" s="1"/>
      <c r="O15" s="1" t="s">
        <v>8</v>
      </c>
      <c r="P15" s="1"/>
      <c r="Q15" s="1"/>
      <c r="R15" s="14">
        <f>+D133</f>
        <v>38499.5</v>
      </c>
    </row>
    <row r="16" spans="1:18" ht="15">
      <c r="A16" t="s">
        <v>112</v>
      </c>
      <c r="B16" s="4">
        <v>38499.5</v>
      </c>
      <c r="D16" s="4"/>
      <c r="E16" s="4"/>
      <c r="F16" s="4"/>
      <c r="G16" s="4"/>
      <c r="H16" s="4"/>
      <c r="I16" s="4">
        <f aca="true" t="shared" si="0" ref="I16:I28">+B16-SUM(C16:H16)</f>
        <v>38499.5</v>
      </c>
      <c r="J16" s="1"/>
      <c r="K16" s="1">
        <f>SUM(I16:I28)</f>
        <v>38499.5</v>
      </c>
      <c r="L16" s="18">
        <f>+K16/$B$97</f>
        <v>0.1</v>
      </c>
      <c r="M16" s="1"/>
      <c r="N16" s="1"/>
      <c r="O16" s="1" t="s">
        <v>9</v>
      </c>
      <c r="P16" s="1"/>
      <c r="Q16" s="1"/>
      <c r="R16" s="14">
        <f>+D186</f>
        <v>153998</v>
      </c>
    </row>
    <row r="17" spans="1:18" ht="15">
      <c r="A17" t="s">
        <v>23</v>
      </c>
      <c r="B17" s="4">
        <v>0</v>
      </c>
      <c r="D17" s="4"/>
      <c r="E17" s="4"/>
      <c r="F17" s="4"/>
      <c r="G17" s="4"/>
      <c r="H17" s="4"/>
      <c r="I17" s="4">
        <f t="shared" si="0"/>
        <v>0</v>
      </c>
      <c r="J17" s="1"/>
      <c r="K17" s="1"/>
      <c r="L17" s="1"/>
      <c r="M17" s="1"/>
      <c r="N17" s="1"/>
      <c r="O17" s="1" t="s">
        <v>10</v>
      </c>
      <c r="P17" s="1"/>
      <c r="Q17" s="1"/>
      <c r="R17" s="14">
        <f>+D241</f>
        <v>115498.5</v>
      </c>
    </row>
    <row r="18" spans="1:18" ht="15">
      <c r="A18" t="s">
        <v>28</v>
      </c>
      <c r="B18" s="4">
        <v>0</v>
      </c>
      <c r="D18" s="4"/>
      <c r="E18" s="4"/>
      <c r="F18" s="4"/>
      <c r="G18" s="4"/>
      <c r="H18" s="4"/>
      <c r="I18" s="4">
        <f t="shared" si="0"/>
        <v>0</v>
      </c>
      <c r="J18" s="1"/>
      <c r="K18" s="1"/>
      <c r="L18" s="1"/>
      <c r="M18" s="1"/>
      <c r="N18" s="1"/>
      <c r="O18" s="1" t="s">
        <v>11</v>
      </c>
      <c r="P18" s="1"/>
      <c r="Q18" s="1"/>
      <c r="R18" s="14">
        <f>+D296</f>
        <v>0</v>
      </c>
    </row>
    <row r="19" spans="1:18" ht="15">
      <c r="A19" t="s">
        <v>24</v>
      </c>
      <c r="B19" s="4">
        <v>0</v>
      </c>
      <c r="D19" s="4"/>
      <c r="E19" s="4"/>
      <c r="F19" s="4"/>
      <c r="G19" s="4"/>
      <c r="H19" s="4"/>
      <c r="I19" s="4">
        <f t="shared" si="0"/>
        <v>0</v>
      </c>
      <c r="J19" s="1"/>
      <c r="K19" s="1"/>
      <c r="L19" s="1"/>
      <c r="M19" s="1"/>
      <c r="N19" s="1"/>
      <c r="O19" s="1" t="s">
        <v>12</v>
      </c>
      <c r="P19" s="1"/>
      <c r="Q19" s="1"/>
      <c r="R19" s="14">
        <f>+D354</f>
        <v>76999</v>
      </c>
    </row>
    <row r="20" spans="1:17" ht="15">
      <c r="A20" t="s">
        <v>26</v>
      </c>
      <c r="B20" s="4">
        <v>0</v>
      </c>
      <c r="D20" s="4"/>
      <c r="E20" s="4"/>
      <c r="F20" s="4"/>
      <c r="G20" s="4"/>
      <c r="H20" s="4"/>
      <c r="I20" s="4">
        <f t="shared" si="0"/>
        <v>0</v>
      </c>
      <c r="J20" s="1"/>
      <c r="K20" s="1"/>
      <c r="L20" s="1"/>
      <c r="M20" s="1"/>
      <c r="N20" s="1"/>
      <c r="O20" s="1"/>
      <c r="P20" s="1"/>
      <c r="Q20" s="1"/>
    </row>
    <row r="21" spans="1:18" ht="15">
      <c r="A21" t="s">
        <v>1</v>
      </c>
      <c r="B21" s="4">
        <v>0</v>
      </c>
      <c r="D21" s="4"/>
      <c r="E21" s="4"/>
      <c r="F21" s="4"/>
      <c r="G21" s="4"/>
      <c r="H21" s="4"/>
      <c r="I21" s="4">
        <f t="shared" si="0"/>
        <v>0</v>
      </c>
      <c r="J21" s="1"/>
      <c r="K21" s="1"/>
      <c r="L21" s="1"/>
      <c r="M21" s="1"/>
      <c r="N21" s="1"/>
      <c r="O21" s="1"/>
      <c r="P21" s="1"/>
      <c r="Q21" s="1"/>
      <c r="R21" s="14">
        <f>+R13-SUM(R15:R19)</f>
        <v>0</v>
      </c>
    </row>
    <row r="22" spans="1:17" ht="15">
      <c r="A22" t="s">
        <v>25</v>
      </c>
      <c r="B22" s="4">
        <v>0</v>
      </c>
      <c r="D22" s="4"/>
      <c r="E22" s="4"/>
      <c r="F22" s="4"/>
      <c r="G22" s="4"/>
      <c r="H22" s="4"/>
      <c r="I22" s="4">
        <f t="shared" si="0"/>
        <v>0</v>
      </c>
      <c r="J22" s="1"/>
      <c r="K22" s="1"/>
      <c r="L22" s="1"/>
      <c r="M22" s="1"/>
      <c r="N22" s="1"/>
      <c r="O22" s="1"/>
      <c r="P22" s="1"/>
      <c r="Q22" s="1"/>
    </row>
    <row r="23" spans="1:17" ht="15">
      <c r="A23" t="s">
        <v>0</v>
      </c>
      <c r="B23" s="4">
        <v>0</v>
      </c>
      <c r="D23" s="4"/>
      <c r="E23" s="4"/>
      <c r="F23" s="4"/>
      <c r="G23" s="4"/>
      <c r="H23" s="4"/>
      <c r="I23" s="4">
        <f t="shared" si="0"/>
        <v>0</v>
      </c>
      <c r="J23" s="1"/>
      <c r="K23" s="1"/>
      <c r="L23" s="1"/>
      <c r="M23" s="1"/>
      <c r="N23" s="1"/>
      <c r="O23" s="1"/>
      <c r="P23" s="1"/>
      <c r="Q23" s="1"/>
    </row>
    <row r="24" spans="1:17" ht="15">
      <c r="A24" t="s">
        <v>27</v>
      </c>
      <c r="B24" s="4">
        <v>0</v>
      </c>
      <c r="D24" s="4"/>
      <c r="E24" s="4"/>
      <c r="F24" s="4"/>
      <c r="G24" s="4"/>
      <c r="H24" s="4"/>
      <c r="I24" s="4">
        <f t="shared" si="0"/>
        <v>0</v>
      </c>
      <c r="J24" s="1"/>
      <c r="K24" s="1"/>
      <c r="L24" s="1"/>
      <c r="M24" s="1"/>
      <c r="N24" s="1"/>
      <c r="O24" s="1"/>
      <c r="P24" s="1"/>
      <c r="Q24" s="1"/>
    </row>
    <row r="25" spans="1:17" ht="15">
      <c r="A25" t="s">
        <v>93</v>
      </c>
      <c r="B25" s="4">
        <v>0</v>
      </c>
      <c r="D25" s="4"/>
      <c r="E25" s="4"/>
      <c r="F25" s="4"/>
      <c r="G25" s="4"/>
      <c r="H25" s="4"/>
      <c r="I25" s="4">
        <f t="shared" si="0"/>
        <v>0</v>
      </c>
      <c r="J25" s="1"/>
      <c r="K25" s="1"/>
      <c r="L25" s="1"/>
      <c r="M25" s="1"/>
      <c r="N25" s="1"/>
      <c r="O25" s="1"/>
      <c r="P25" s="1"/>
      <c r="Q25" s="1"/>
    </row>
    <row r="26" spans="1:17" ht="15">
      <c r="A26" t="s">
        <v>104</v>
      </c>
      <c r="B26" s="4">
        <v>0</v>
      </c>
      <c r="D26" s="4"/>
      <c r="E26" s="4"/>
      <c r="F26" s="4"/>
      <c r="G26" s="4"/>
      <c r="H26" s="4"/>
      <c r="I26" s="4">
        <f t="shared" si="0"/>
        <v>0</v>
      </c>
      <c r="J26" s="1"/>
      <c r="K26" s="1"/>
      <c r="L26" s="1"/>
      <c r="M26" s="1"/>
      <c r="N26" s="1"/>
      <c r="O26" s="1"/>
      <c r="P26" s="1"/>
      <c r="Q26" s="1"/>
    </row>
    <row r="27" spans="1:17" ht="15">
      <c r="A27" t="s">
        <v>103</v>
      </c>
      <c r="B27" s="4">
        <v>0</v>
      </c>
      <c r="D27" s="4"/>
      <c r="E27" s="4"/>
      <c r="F27" s="4"/>
      <c r="G27" s="4"/>
      <c r="H27" s="4"/>
      <c r="I27" s="4">
        <f t="shared" si="0"/>
        <v>0</v>
      </c>
      <c r="J27" s="1"/>
      <c r="K27" s="1"/>
      <c r="L27" s="1"/>
      <c r="M27" s="1"/>
      <c r="N27" s="1"/>
      <c r="O27" s="1"/>
      <c r="P27" s="1"/>
      <c r="Q27" s="1"/>
    </row>
    <row r="28" spans="1:17" ht="15">
      <c r="A28" t="s">
        <v>64</v>
      </c>
      <c r="B28" s="4">
        <v>0</v>
      </c>
      <c r="D28" s="4"/>
      <c r="E28" s="4"/>
      <c r="F28" s="4"/>
      <c r="G28" s="4"/>
      <c r="H28" s="4"/>
      <c r="I28" s="4">
        <f t="shared" si="0"/>
        <v>0</v>
      </c>
      <c r="J28" s="1"/>
      <c r="K28" s="1"/>
      <c r="L28" s="1"/>
      <c r="M28" s="1"/>
      <c r="N28" s="1"/>
      <c r="O28" s="1"/>
      <c r="P28" s="1"/>
      <c r="Q28" s="1"/>
    </row>
    <row r="30" spans="2:17" ht="15">
      <c r="B30" s="4"/>
      <c r="D30" s="4"/>
      <c r="E30" s="4"/>
      <c r="F30" s="4"/>
      <c r="G30" s="4"/>
      <c r="H30" s="4"/>
      <c r="I30" s="4"/>
      <c r="J30" s="1"/>
      <c r="K30" s="1"/>
      <c r="L30" s="18"/>
      <c r="M30" s="1"/>
      <c r="N30" s="1"/>
      <c r="O30" s="1"/>
      <c r="P30" s="1"/>
      <c r="Q30" s="1"/>
    </row>
    <row r="31" spans="1:17" ht="15">
      <c r="A31" s="7" t="s">
        <v>33</v>
      </c>
      <c r="B31" s="8"/>
      <c r="D31" s="4"/>
      <c r="E31" s="4"/>
      <c r="F31" s="4"/>
      <c r="G31" s="4"/>
      <c r="H31" s="4"/>
      <c r="I31" s="4"/>
      <c r="J31" s="1"/>
      <c r="K31" s="1"/>
      <c r="L31" s="1"/>
      <c r="M31" s="1"/>
      <c r="N31" s="1"/>
      <c r="O31" s="1"/>
      <c r="P31" s="1"/>
      <c r="Q31" s="1"/>
    </row>
    <row r="32" spans="2:17" ht="15">
      <c r="B32" s="4"/>
      <c r="D32" s="4"/>
      <c r="E32" s="4"/>
      <c r="F32" s="4"/>
      <c r="G32" s="4"/>
      <c r="H32" s="4"/>
      <c r="I32" s="4"/>
      <c r="J32" s="1"/>
      <c r="K32" s="1"/>
      <c r="L32" s="1"/>
      <c r="M32" s="1"/>
      <c r="N32" s="1"/>
      <c r="O32" s="1"/>
      <c r="P32" s="1"/>
      <c r="Q32" s="1"/>
    </row>
    <row r="33" spans="1:17" ht="15">
      <c r="A33" t="s">
        <v>113</v>
      </c>
      <c r="B33" s="4">
        <v>153998</v>
      </c>
      <c r="D33" s="4"/>
      <c r="E33" s="4"/>
      <c r="F33" s="4"/>
      <c r="G33" s="4"/>
      <c r="H33" s="4"/>
      <c r="I33" s="4">
        <f aca="true" t="shared" si="1" ref="I33:I42">+B33-SUM(C33:H33)</f>
        <v>153998</v>
      </c>
      <c r="J33" s="1"/>
      <c r="K33" s="1">
        <f>SUM(I33:I42)</f>
        <v>153998</v>
      </c>
      <c r="L33" s="18">
        <f>+K33/$B$97</f>
        <v>0.4</v>
      </c>
      <c r="M33" s="1"/>
      <c r="N33" s="1"/>
      <c r="O33" s="1"/>
      <c r="P33" s="1"/>
      <c r="Q33" s="1"/>
    </row>
    <row r="34" spans="1:17" ht="15">
      <c r="A34" t="s">
        <v>30</v>
      </c>
      <c r="B34" s="4">
        <v>0</v>
      </c>
      <c r="D34" s="4"/>
      <c r="E34" s="4"/>
      <c r="F34" s="4"/>
      <c r="G34" s="4"/>
      <c r="H34" s="4"/>
      <c r="I34" s="4">
        <f t="shared" si="1"/>
        <v>0</v>
      </c>
      <c r="J34" s="1"/>
      <c r="K34" s="1"/>
      <c r="L34" s="1"/>
      <c r="M34" s="1"/>
      <c r="N34" s="1"/>
      <c r="O34" s="1"/>
      <c r="P34" s="1"/>
      <c r="Q34" s="1"/>
    </row>
    <row r="35" spans="1:17" ht="15">
      <c r="A35" t="s">
        <v>31</v>
      </c>
      <c r="B35" s="4">
        <v>0</v>
      </c>
      <c r="D35" s="4"/>
      <c r="E35" s="4"/>
      <c r="F35" s="4"/>
      <c r="G35" s="4"/>
      <c r="H35" s="4"/>
      <c r="I35" s="4">
        <f t="shared" si="1"/>
        <v>0</v>
      </c>
      <c r="J35" s="1"/>
      <c r="K35" s="1"/>
      <c r="L35" s="1"/>
      <c r="M35" s="1"/>
      <c r="N35" s="1"/>
      <c r="O35" s="1"/>
      <c r="P35" s="1"/>
      <c r="Q35" s="1"/>
    </row>
    <row r="36" spans="1:17" ht="15">
      <c r="A36" t="s">
        <v>32</v>
      </c>
      <c r="B36" s="4">
        <v>0</v>
      </c>
      <c r="D36" s="4"/>
      <c r="E36" s="4"/>
      <c r="F36" s="4"/>
      <c r="G36" s="4"/>
      <c r="H36" s="4"/>
      <c r="I36" s="4">
        <f t="shared" si="1"/>
        <v>0</v>
      </c>
      <c r="J36" s="1"/>
      <c r="K36" s="1"/>
      <c r="L36" s="1"/>
      <c r="M36" s="1"/>
      <c r="N36" s="1"/>
      <c r="O36" s="1"/>
      <c r="P36" s="1"/>
      <c r="Q36" s="1"/>
    </row>
    <row r="37" spans="1:17" ht="15">
      <c r="A37" t="s">
        <v>2</v>
      </c>
      <c r="B37" s="4">
        <v>0</v>
      </c>
      <c r="D37" s="4"/>
      <c r="E37" s="4"/>
      <c r="F37" s="4"/>
      <c r="G37" s="4"/>
      <c r="H37" s="4"/>
      <c r="I37" s="4">
        <f t="shared" si="1"/>
        <v>0</v>
      </c>
      <c r="J37" s="1"/>
      <c r="K37" s="1"/>
      <c r="L37" s="1"/>
      <c r="M37" s="1"/>
      <c r="N37" s="1"/>
      <c r="O37" s="1"/>
      <c r="P37" s="1"/>
      <c r="Q37" s="1"/>
    </row>
    <row r="38" spans="1:17" ht="15">
      <c r="A38" t="s">
        <v>34</v>
      </c>
      <c r="B38" s="4">
        <v>0</v>
      </c>
      <c r="D38" s="4"/>
      <c r="E38" s="4"/>
      <c r="F38" s="4"/>
      <c r="G38" s="4"/>
      <c r="H38" s="4"/>
      <c r="I38" s="4">
        <f t="shared" si="1"/>
        <v>0</v>
      </c>
      <c r="J38" s="1"/>
      <c r="K38" s="1"/>
      <c r="L38" s="1"/>
      <c r="M38" s="1"/>
      <c r="N38" s="1"/>
      <c r="O38" s="1"/>
      <c r="P38" s="1"/>
      <c r="Q38" s="1"/>
    </row>
    <row r="39" spans="1:17" ht="15">
      <c r="A39" t="s">
        <v>29</v>
      </c>
      <c r="B39" s="4">
        <v>0</v>
      </c>
      <c r="D39" s="4"/>
      <c r="E39" s="4"/>
      <c r="F39" s="4"/>
      <c r="G39" s="4"/>
      <c r="H39" s="4"/>
      <c r="I39" s="4">
        <f t="shared" si="1"/>
        <v>0</v>
      </c>
      <c r="J39" s="1"/>
      <c r="K39" s="1"/>
      <c r="L39" s="1"/>
      <c r="M39" s="1"/>
      <c r="N39" s="1"/>
      <c r="O39" s="1"/>
      <c r="P39" s="1"/>
      <c r="Q39" s="1"/>
    </row>
    <row r="40" spans="1:17" ht="15">
      <c r="A40" t="s">
        <v>64</v>
      </c>
      <c r="B40" s="4">
        <v>0</v>
      </c>
      <c r="D40" s="4"/>
      <c r="E40" s="4"/>
      <c r="F40" s="4"/>
      <c r="G40" s="4"/>
      <c r="H40" s="4"/>
      <c r="I40" s="4">
        <f t="shared" si="1"/>
        <v>0</v>
      </c>
      <c r="J40" s="1"/>
      <c r="K40" s="1"/>
      <c r="L40" s="1"/>
      <c r="M40" s="1"/>
      <c r="N40" s="1"/>
      <c r="O40" s="1"/>
      <c r="P40" s="1"/>
      <c r="Q40" s="1"/>
    </row>
    <row r="41" spans="1:17" ht="15">
      <c r="A41" t="s">
        <v>64</v>
      </c>
      <c r="B41" s="4">
        <v>0</v>
      </c>
      <c r="D41" s="4"/>
      <c r="E41" s="4"/>
      <c r="F41" s="4"/>
      <c r="G41" s="4"/>
      <c r="H41" s="4"/>
      <c r="I41" s="4">
        <f t="shared" si="1"/>
        <v>0</v>
      </c>
      <c r="J41" s="1"/>
      <c r="K41" s="1"/>
      <c r="L41" s="1"/>
      <c r="M41" s="1"/>
      <c r="N41" s="1"/>
      <c r="O41" s="1"/>
      <c r="P41" s="1"/>
      <c r="Q41" s="1"/>
    </row>
    <row r="42" spans="1:17" ht="15">
      <c r="A42" t="s">
        <v>64</v>
      </c>
      <c r="B42" s="4">
        <v>0</v>
      </c>
      <c r="D42" s="4"/>
      <c r="E42" s="4"/>
      <c r="F42" s="4"/>
      <c r="G42" s="4"/>
      <c r="H42" s="4"/>
      <c r="I42" s="4">
        <f t="shared" si="1"/>
        <v>0</v>
      </c>
      <c r="J42" s="1"/>
      <c r="K42" s="1"/>
      <c r="L42" s="1"/>
      <c r="M42" s="1"/>
      <c r="N42" s="1"/>
      <c r="O42" s="1"/>
      <c r="P42" s="1"/>
      <c r="Q42" s="1"/>
    </row>
    <row r="43" spans="2:17" ht="15">
      <c r="B43" s="4"/>
      <c r="D43" s="4"/>
      <c r="E43" s="4"/>
      <c r="F43" s="4"/>
      <c r="G43" s="4"/>
      <c r="H43" s="4"/>
      <c r="I43" s="4"/>
      <c r="J43" s="1"/>
      <c r="K43" s="1"/>
      <c r="L43" s="1"/>
      <c r="M43" s="1"/>
      <c r="N43" s="1"/>
      <c r="O43" s="1"/>
      <c r="P43" s="1"/>
      <c r="Q43" s="1"/>
    </row>
    <row r="44" spans="2:17" ht="15">
      <c r="B44" s="4"/>
      <c r="D44" s="4"/>
      <c r="E44" s="4"/>
      <c r="F44" s="4"/>
      <c r="G44" s="4"/>
      <c r="H44" s="4"/>
      <c r="I44" s="4"/>
      <c r="J44" s="1"/>
      <c r="K44" s="1"/>
      <c r="L44" s="18"/>
      <c r="M44" s="1"/>
      <c r="N44" s="1"/>
      <c r="O44" s="1"/>
      <c r="P44" s="1"/>
      <c r="Q44" s="1"/>
    </row>
    <row r="45" spans="1:17" ht="15">
      <c r="A45" s="7" t="s">
        <v>35</v>
      </c>
      <c r="B45" s="8"/>
      <c r="D45" s="4"/>
      <c r="E45" s="4"/>
      <c r="F45" s="4"/>
      <c r="G45" s="4"/>
      <c r="H45" s="4"/>
      <c r="I45" s="4"/>
      <c r="J45" s="1"/>
      <c r="K45" s="1"/>
      <c r="L45" s="1"/>
      <c r="M45" s="1"/>
      <c r="N45" s="1"/>
      <c r="O45" s="1"/>
      <c r="P45" s="1"/>
      <c r="Q45" s="1"/>
    </row>
    <row r="46" spans="2:17" ht="15">
      <c r="B46" s="4"/>
      <c r="D46" s="4"/>
      <c r="E46" s="4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</row>
    <row r="47" spans="1:17" ht="15">
      <c r="A47" t="s">
        <v>114</v>
      </c>
      <c r="B47" s="4">
        <v>115498.5</v>
      </c>
      <c r="D47" s="4"/>
      <c r="E47" s="4"/>
      <c r="F47" s="4"/>
      <c r="G47" s="4"/>
      <c r="H47" s="4"/>
      <c r="I47" s="4">
        <f aca="true" t="shared" si="2" ref="I47:I58">+B47-SUM(C47:H47)</f>
        <v>115498.5</v>
      </c>
      <c r="J47" s="1"/>
      <c r="K47" s="1">
        <f>SUM(I47:I58)</f>
        <v>115498.5</v>
      </c>
      <c r="L47" s="18">
        <f>+K47/$B$97</f>
        <v>0.3</v>
      </c>
      <c r="M47" s="1"/>
      <c r="N47" s="1"/>
      <c r="O47" s="1"/>
      <c r="P47" s="1"/>
      <c r="Q47" s="1"/>
    </row>
    <row r="48" spans="1:17" ht="15">
      <c r="A48" t="s">
        <v>36</v>
      </c>
      <c r="B48" s="4">
        <v>0</v>
      </c>
      <c r="D48" s="4"/>
      <c r="E48" s="4"/>
      <c r="F48" s="4"/>
      <c r="G48" s="4"/>
      <c r="H48" s="4"/>
      <c r="I48" s="4">
        <f t="shared" si="2"/>
        <v>0</v>
      </c>
      <c r="J48" s="1"/>
      <c r="K48" s="1"/>
      <c r="L48" s="1"/>
      <c r="M48" s="1"/>
      <c r="N48" s="1"/>
      <c r="O48" s="1"/>
      <c r="P48" s="1"/>
      <c r="Q48" s="1"/>
    </row>
    <row r="49" spans="1:17" ht="15">
      <c r="A49" t="s">
        <v>37</v>
      </c>
      <c r="B49" s="4">
        <v>0</v>
      </c>
      <c r="D49" s="4"/>
      <c r="E49" s="4"/>
      <c r="F49" s="4"/>
      <c r="G49" s="4"/>
      <c r="H49" s="4"/>
      <c r="I49" s="4">
        <f t="shared" si="2"/>
        <v>0</v>
      </c>
      <c r="J49" s="1"/>
      <c r="K49" s="1"/>
      <c r="L49" s="1"/>
      <c r="M49" s="1"/>
      <c r="N49" s="1"/>
      <c r="O49" s="1"/>
      <c r="P49" s="1"/>
      <c r="Q49" s="1"/>
    </row>
    <row r="50" spans="1:17" ht="15">
      <c r="A50" t="s">
        <v>38</v>
      </c>
      <c r="B50" s="4">
        <v>0</v>
      </c>
      <c r="D50" s="4"/>
      <c r="E50" s="4"/>
      <c r="F50" s="4"/>
      <c r="G50" s="4"/>
      <c r="H50" s="4"/>
      <c r="I50" s="4">
        <f t="shared" si="2"/>
        <v>0</v>
      </c>
      <c r="J50" s="1"/>
      <c r="K50" s="1"/>
      <c r="L50" s="1"/>
      <c r="M50" s="1"/>
      <c r="N50" s="1"/>
      <c r="O50" s="1"/>
      <c r="P50" s="1"/>
      <c r="Q50" s="1"/>
    </row>
    <row r="51" spans="1:17" ht="15">
      <c r="A51" t="s">
        <v>39</v>
      </c>
      <c r="B51" s="4">
        <v>0</v>
      </c>
      <c r="D51" s="4"/>
      <c r="E51" s="4"/>
      <c r="F51" s="4"/>
      <c r="G51" s="4"/>
      <c r="H51" s="4"/>
      <c r="I51" s="4">
        <f t="shared" si="2"/>
        <v>0</v>
      </c>
      <c r="J51" s="1"/>
      <c r="K51" s="1"/>
      <c r="L51" s="1"/>
      <c r="M51" s="1"/>
      <c r="N51" s="1"/>
      <c r="O51" s="1"/>
      <c r="P51" s="1"/>
      <c r="Q51" s="1"/>
    </row>
    <row r="52" spans="1:17" ht="15">
      <c r="A52" t="s">
        <v>40</v>
      </c>
      <c r="B52" s="4">
        <v>0</v>
      </c>
      <c r="D52" s="4"/>
      <c r="E52" s="4"/>
      <c r="F52" s="4"/>
      <c r="G52" s="4"/>
      <c r="H52" s="4"/>
      <c r="I52" s="4">
        <f t="shared" si="2"/>
        <v>0</v>
      </c>
      <c r="J52" s="1"/>
      <c r="K52" s="1"/>
      <c r="L52" s="1"/>
      <c r="M52" s="1"/>
      <c r="N52" s="1"/>
      <c r="O52" s="1"/>
      <c r="P52" s="1"/>
      <c r="Q52" s="1"/>
    </row>
    <row r="53" spans="1:17" ht="15">
      <c r="A53" t="s">
        <v>41</v>
      </c>
      <c r="B53" s="4">
        <v>0</v>
      </c>
      <c r="D53" s="4"/>
      <c r="E53" s="4"/>
      <c r="F53" s="4"/>
      <c r="G53" s="4"/>
      <c r="H53" s="4"/>
      <c r="I53" s="4">
        <f t="shared" si="2"/>
        <v>0</v>
      </c>
      <c r="J53" s="1"/>
      <c r="K53" s="1"/>
      <c r="L53" s="1"/>
      <c r="M53" s="1"/>
      <c r="N53" s="1"/>
      <c r="O53" s="1"/>
      <c r="P53" s="1"/>
      <c r="Q53" s="1"/>
    </row>
    <row r="54" spans="1:17" ht="15">
      <c r="A54" t="s">
        <v>42</v>
      </c>
      <c r="B54" s="4">
        <v>0</v>
      </c>
      <c r="D54" s="4"/>
      <c r="E54" s="4"/>
      <c r="F54" s="4"/>
      <c r="G54" s="4"/>
      <c r="H54" s="4"/>
      <c r="I54" s="4">
        <f t="shared" si="2"/>
        <v>0</v>
      </c>
      <c r="J54" s="1"/>
      <c r="K54" s="1"/>
      <c r="L54" s="1"/>
      <c r="M54" s="1"/>
      <c r="N54" s="1"/>
      <c r="O54" s="1"/>
      <c r="P54" s="1"/>
      <c r="Q54" s="1"/>
    </row>
    <row r="55" spans="1:17" ht="15">
      <c r="A55" t="s">
        <v>43</v>
      </c>
      <c r="B55" s="4">
        <v>0</v>
      </c>
      <c r="D55" s="4"/>
      <c r="E55" s="4"/>
      <c r="F55" s="4"/>
      <c r="G55" s="4"/>
      <c r="H55" s="4"/>
      <c r="I55" s="4">
        <f t="shared" si="2"/>
        <v>0</v>
      </c>
      <c r="J55" s="1"/>
      <c r="K55" s="1"/>
      <c r="L55" s="1"/>
      <c r="M55" s="1"/>
      <c r="N55" s="1"/>
      <c r="O55" s="1"/>
      <c r="P55" s="1"/>
      <c r="Q55" s="1"/>
    </row>
    <row r="56" spans="1:17" ht="15">
      <c r="A56" t="s">
        <v>106</v>
      </c>
      <c r="B56" s="4">
        <v>0</v>
      </c>
      <c r="D56" s="4"/>
      <c r="E56" s="4"/>
      <c r="F56" s="4"/>
      <c r="G56" s="4"/>
      <c r="H56" s="4"/>
      <c r="I56" s="4">
        <f t="shared" si="2"/>
        <v>0</v>
      </c>
      <c r="J56" s="1"/>
      <c r="K56" s="1"/>
      <c r="L56" s="1"/>
      <c r="M56" s="1"/>
      <c r="N56" s="1"/>
      <c r="O56" s="1"/>
      <c r="P56" s="1"/>
      <c r="Q56" s="1"/>
    </row>
    <row r="57" spans="1:17" ht="15">
      <c r="A57" t="s">
        <v>64</v>
      </c>
      <c r="B57" s="4">
        <v>0</v>
      </c>
      <c r="D57" s="4"/>
      <c r="E57" s="4"/>
      <c r="F57" s="4"/>
      <c r="G57" s="4"/>
      <c r="H57" s="4"/>
      <c r="I57" s="4">
        <f t="shared" si="2"/>
        <v>0</v>
      </c>
      <c r="J57" s="1"/>
      <c r="K57" s="1"/>
      <c r="L57" s="1"/>
      <c r="M57" s="1"/>
      <c r="N57" s="1"/>
      <c r="O57" s="1"/>
      <c r="P57" s="1"/>
      <c r="Q57" s="1"/>
    </row>
    <row r="58" spans="1:17" ht="15">
      <c r="A58" t="s">
        <v>64</v>
      </c>
      <c r="B58" s="4">
        <v>0</v>
      </c>
      <c r="D58" s="4"/>
      <c r="E58" s="4"/>
      <c r="F58" s="4"/>
      <c r="G58" s="4"/>
      <c r="H58" s="4"/>
      <c r="I58" s="4">
        <f t="shared" si="2"/>
        <v>0</v>
      </c>
      <c r="J58" s="1"/>
      <c r="K58" s="1"/>
      <c r="L58" s="1"/>
      <c r="M58" s="1"/>
      <c r="N58" s="1"/>
      <c r="O58" s="1"/>
      <c r="P58" s="1"/>
      <c r="Q58" s="1"/>
    </row>
    <row r="59" spans="2:17" ht="15">
      <c r="B59" s="4"/>
      <c r="D59" s="4"/>
      <c r="E59" s="4"/>
      <c r="F59" s="4"/>
      <c r="G59" s="4"/>
      <c r="H59" s="4"/>
      <c r="I59" s="4"/>
      <c r="J59" s="1"/>
      <c r="K59" s="1"/>
      <c r="L59" s="1"/>
      <c r="M59" s="1"/>
      <c r="N59" s="1"/>
      <c r="O59" s="1"/>
      <c r="P59" s="1"/>
      <c r="Q59" s="1"/>
    </row>
    <row r="60" spans="2:17" ht="15">
      <c r="B60" s="4"/>
      <c r="D60" s="4"/>
      <c r="E60" s="4"/>
      <c r="F60" s="4"/>
      <c r="G60" s="4"/>
      <c r="H60" s="4"/>
      <c r="I60" s="4"/>
      <c r="J60" s="1"/>
      <c r="K60" s="1"/>
      <c r="L60" s="18"/>
      <c r="M60" s="1"/>
      <c r="N60" s="1"/>
      <c r="O60" s="1"/>
      <c r="P60" s="1"/>
      <c r="Q60" s="1"/>
    </row>
    <row r="61" spans="1:17" ht="15">
      <c r="A61" s="7" t="s">
        <v>44</v>
      </c>
      <c r="B61" s="8"/>
      <c r="D61" s="4"/>
      <c r="E61" s="4"/>
      <c r="F61" s="4"/>
      <c r="G61" s="4"/>
      <c r="H61" s="4"/>
      <c r="I61" s="4"/>
      <c r="J61" s="1"/>
      <c r="K61" s="1"/>
      <c r="L61" s="1"/>
      <c r="M61" s="1"/>
      <c r="N61" s="1"/>
      <c r="O61" s="1"/>
      <c r="P61" s="1"/>
      <c r="Q61" s="1"/>
    </row>
    <row r="62" spans="1:17" ht="15">
      <c r="A62" s="17"/>
      <c r="B62" s="4"/>
      <c r="D62" s="4"/>
      <c r="E62" s="4"/>
      <c r="F62" s="4"/>
      <c r="G62" s="4"/>
      <c r="H62" s="4"/>
      <c r="I62" s="4"/>
      <c r="J62" s="1"/>
      <c r="K62" s="1"/>
      <c r="L62" s="1"/>
      <c r="M62" s="1"/>
      <c r="N62" s="1"/>
      <c r="O62" s="1"/>
      <c r="P62" s="1"/>
      <c r="Q62" s="1"/>
    </row>
    <row r="63" spans="1:17" ht="15">
      <c r="A63" t="s">
        <v>45</v>
      </c>
      <c r="B63" s="4">
        <v>0</v>
      </c>
      <c r="D63" s="4"/>
      <c r="E63" s="4"/>
      <c r="F63" s="4"/>
      <c r="G63" s="4"/>
      <c r="H63" s="4"/>
      <c r="I63" s="4">
        <f aca="true" t="shared" si="3" ref="I63:I74">+B63-SUM(C63:H63)</f>
        <v>0</v>
      </c>
      <c r="J63" s="1"/>
      <c r="K63" s="1">
        <f>SUM(I63:I74)</f>
        <v>0</v>
      </c>
      <c r="L63" s="18">
        <f>+K63/$B$97</f>
        <v>0</v>
      </c>
      <c r="M63" s="1"/>
      <c r="N63" s="1"/>
      <c r="O63" s="1"/>
      <c r="P63" s="1"/>
      <c r="Q63" s="1"/>
    </row>
    <row r="64" spans="1:17" ht="15">
      <c r="A64" t="s">
        <v>46</v>
      </c>
      <c r="B64" s="4">
        <v>0</v>
      </c>
      <c r="D64" s="4"/>
      <c r="E64" s="4"/>
      <c r="F64" s="4"/>
      <c r="G64" s="4"/>
      <c r="H64" s="4"/>
      <c r="I64" s="4">
        <f t="shared" si="3"/>
        <v>0</v>
      </c>
      <c r="J64" s="1"/>
      <c r="K64" s="1"/>
      <c r="L64" s="1"/>
      <c r="M64" s="1"/>
      <c r="N64" s="1"/>
      <c r="O64" s="1"/>
      <c r="P64" s="1"/>
      <c r="Q64" s="1"/>
    </row>
    <row r="65" spans="1:17" ht="15">
      <c r="A65" t="s">
        <v>47</v>
      </c>
      <c r="B65" s="4">
        <v>0</v>
      </c>
      <c r="D65" s="4"/>
      <c r="E65" s="4"/>
      <c r="F65" s="4"/>
      <c r="G65" s="4"/>
      <c r="H65" s="4"/>
      <c r="I65" s="4">
        <f t="shared" si="3"/>
        <v>0</v>
      </c>
      <c r="J65" s="1"/>
      <c r="K65" s="1"/>
      <c r="L65" s="1"/>
      <c r="M65" s="1"/>
      <c r="N65" s="1"/>
      <c r="O65" s="1"/>
      <c r="P65" s="1"/>
      <c r="Q65" s="1"/>
    </row>
    <row r="66" spans="1:17" ht="15">
      <c r="A66" t="s">
        <v>48</v>
      </c>
      <c r="B66" s="4">
        <v>0</v>
      </c>
      <c r="D66" s="4"/>
      <c r="E66" s="4"/>
      <c r="F66" s="4"/>
      <c r="G66" s="4"/>
      <c r="H66" s="4"/>
      <c r="I66" s="4">
        <f t="shared" si="3"/>
        <v>0</v>
      </c>
      <c r="J66" s="1"/>
      <c r="K66" s="1"/>
      <c r="L66" s="1"/>
      <c r="M66" s="1"/>
      <c r="N66" s="1"/>
      <c r="O66" s="1"/>
      <c r="P66" s="1"/>
      <c r="Q66" s="1"/>
    </row>
    <row r="67" spans="1:9" ht="15">
      <c r="A67" t="s">
        <v>49</v>
      </c>
      <c r="B67" s="4">
        <v>0</v>
      </c>
      <c r="I67" s="4">
        <f t="shared" si="3"/>
        <v>0</v>
      </c>
    </row>
    <row r="68" spans="1:17" ht="15">
      <c r="A68" t="s">
        <v>50</v>
      </c>
      <c r="B68" s="4">
        <v>0</v>
      </c>
      <c r="D68" s="4"/>
      <c r="E68" s="4"/>
      <c r="F68" s="4"/>
      <c r="G68" s="4"/>
      <c r="H68" s="4"/>
      <c r="I68" s="4">
        <f t="shared" si="3"/>
        <v>0</v>
      </c>
      <c r="J68" s="1"/>
      <c r="K68" s="1"/>
      <c r="L68" s="1"/>
      <c r="M68" s="1"/>
      <c r="N68" s="1"/>
      <c r="O68" s="1"/>
      <c r="P68" s="1"/>
      <c r="Q68" s="1"/>
    </row>
    <row r="69" spans="1:17" ht="15">
      <c r="A69" t="s">
        <v>4</v>
      </c>
      <c r="B69" s="4">
        <v>0</v>
      </c>
      <c r="D69" s="4"/>
      <c r="E69" s="4"/>
      <c r="F69" s="4"/>
      <c r="G69" s="4"/>
      <c r="H69" s="4"/>
      <c r="I69" s="4">
        <f t="shared" si="3"/>
        <v>0</v>
      </c>
      <c r="J69" s="1"/>
      <c r="K69" s="1"/>
      <c r="L69" s="1"/>
      <c r="M69" s="1"/>
      <c r="N69" s="1"/>
      <c r="O69" s="1"/>
      <c r="P69" s="1"/>
      <c r="Q69" s="1"/>
    </row>
    <row r="70" spans="1:17" ht="15">
      <c r="A70" t="s">
        <v>51</v>
      </c>
      <c r="B70" s="4">
        <v>0</v>
      </c>
      <c r="D70" s="4"/>
      <c r="E70" s="4"/>
      <c r="F70" s="4"/>
      <c r="G70" s="4"/>
      <c r="H70" s="4"/>
      <c r="I70" s="4">
        <f t="shared" si="3"/>
        <v>0</v>
      </c>
      <c r="J70" s="1"/>
      <c r="K70" s="1"/>
      <c r="L70" s="1"/>
      <c r="M70" s="1"/>
      <c r="N70" s="1"/>
      <c r="O70" s="1"/>
      <c r="P70" s="1"/>
      <c r="Q70" s="1"/>
    </row>
    <row r="71" spans="1:17" ht="15">
      <c r="A71" t="s">
        <v>52</v>
      </c>
      <c r="B71" s="4">
        <v>0</v>
      </c>
      <c r="D71" s="4"/>
      <c r="E71" s="4"/>
      <c r="F71" s="4"/>
      <c r="G71" s="4"/>
      <c r="H71" s="4"/>
      <c r="I71" s="4">
        <f t="shared" si="3"/>
        <v>0</v>
      </c>
      <c r="J71" s="1"/>
      <c r="K71" s="1"/>
      <c r="L71" s="1"/>
      <c r="M71" s="1"/>
      <c r="N71" s="1"/>
      <c r="O71" s="1"/>
      <c r="P71" s="1"/>
      <c r="Q71" s="1"/>
    </row>
    <row r="72" spans="1:17" ht="15">
      <c r="A72" t="s">
        <v>107</v>
      </c>
      <c r="B72" s="4">
        <v>0</v>
      </c>
      <c r="D72" s="4"/>
      <c r="E72" s="4"/>
      <c r="F72" s="4"/>
      <c r="G72" s="4"/>
      <c r="H72" s="4"/>
      <c r="I72" s="4">
        <f t="shared" si="3"/>
        <v>0</v>
      </c>
      <c r="J72" s="1"/>
      <c r="K72" s="1"/>
      <c r="L72" s="1"/>
      <c r="M72" s="1"/>
      <c r="N72" s="1"/>
      <c r="O72" s="1"/>
      <c r="P72" s="1"/>
      <c r="Q72" s="1"/>
    </row>
    <row r="73" spans="1:17" ht="15">
      <c r="A73" t="s">
        <v>64</v>
      </c>
      <c r="B73" s="4">
        <v>0</v>
      </c>
      <c r="D73" s="4"/>
      <c r="E73" s="4"/>
      <c r="F73" s="4"/>
      <c r="G73" s="4"/>
      <c r="H73" s="4"/>
      <c r="I73" s="4">
        <f t="shared" si="3"/>
        <v>0</v>
      </c>
      <c r="J73" s="1"/>
      <c r="K73" s="1"/>
      <c r="L73" s="1"/>
      <c r="M73" s="1"/>
      <c r="N73" s="1"/>
      <c r="O73" s="1"/>
      <c r="P73" s="1"/>
      <c r="Q73" s="1"/>
    </row>
    <row r="74" spans="1:17" ht="15">
      <c r="A74" t="s">
        <v>64</v>
      </c>
      <c r="B74" s="4">
        <v>0</v>
      </c>
      <c r="D74" s="4"/>
      <c r="E74" s="4"/>
      <c r="F74" s="4"/>
      <c r="G74" s="4"/>
      <c r="H74" s="4"/>
      <c r="I74" s="4">
        <f t="shared" si="3"/>
        <v>0</v>
      </c>
      <c r="J74" s="1"/>
      <c r="K74" s="1"/>
      <c r="L74" s="1"/>
      <c r="M74" s="1"/>
      <c r="N74" s="1"/>
      <c r="O74" s="1"/>
      <c r="P74" s="1"/>
      <c r="Q74" s="1"/>
    </row>
    <row r="75" spans="2:17" ht="15">
      <c r="B75" s="4"/>
      <c r="D75" s="4"/>
      <c r="E75" s="4"/>
      <c r="F75" s="4"/>
      <c r="G75" s="4"/>
      <c r="H75" s="4"/>
      <c r="I75" s="4"/>
      <c r="J75" s="1"/>
      <c r="K75" s="1"/>
      <c r="L75" s="1"/>
      <c r="M75" s="1"/>
      <c r="N75" s="1"/>
      <c r="O75" s="1"/>
      <c r="P75" s="1"/>
      <c r="Q75" s="1"/>
    </row>
    <row r="76" spans="2:17" ht="15">
      <c r="B76" s="4"/>
      <c r="D76" s="4"/>
      <c r="E76" s="4"/>
      <c r="F76" s="4"/>
      <c r="G76" s="4"/>
      <c r="H76" s="4"/>
      <c r="I76" s="4"/>
      <c r="J76" s="1"/>
      <c r="K76" s="1"/>
      <c r="L76" s="18"/>
      <c r="M76" s="1"/>
      <c r="N76" s="1"/>
      <c r="O76" s="1"/>
      <c r="P76" s="1"/>
      <c r="Q76" s="1"/>
    </row>
    <row r="77" spans="1:17" ht="15">
      <c r="A77" s="7" t="s">
        <v>53</v>
      </c>
      <c r="B77" s="8"/>
      <c r="D77" s="4"/>
      <c r="E77" s="4"/>
      <c r="F77" s="4"/>
      <c r="G77" s="4"/>
      <c r="H77" s="4"/>
      <c r="I77" s="4"/>
      <c r="J77" s="1"/>
      <c r="K77" s="1"/>
      <c r="L77" s="1"/>
      <c r="M77" s="1"/>
      <c r="N77" s="1"/>
      <c r="O77" s="1"/>
      <c r="P77" s="1"/>
      <c r="Q77" s="1"/>
    </row>
    <row r="78" spans="2:17" ht="15">
      <c r="B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</row>
    <row r="79" spans="1:17" ht="15">
      <c r="A79" t="s">
        <v>115</v>
      </c>
      <c r="B79" s="4">
        <v>76999</v>
      </c>
      <c r="D79" s="4"/>
      <c r="E79" s="4"/>
      <c r="F79" s="4"/>
      <c r="G79" s="4"/>
      <c r="H79" s="4"/>
      <c r="I79" s="4">
        <f aca="true" t="shared" si="4" ref="I79:I93">+B79-SUM(C79:H79)</f>
        <v>76999</v>
      </c>
      <c r="J79" s="1"/>
      <c r="K79" s="1">
        <f>SUM(I79:I93)</f>
        <v>76999</v>
      </c>
      <c r="L79" s="18">
        <f>+K79/$B$97</f>
        <v>0.2</v>
      </c>
      <c r="M79" s="1"/>
      <c r="N79" s="1"/>
      <c r="O79" s="1"/>
      <c r="P79" s="1"/>
      <c r="Q79" s="1"/>
    </row>
    <row r="80" spans="1:17" ht="15">
      <c r="A80" t="s">
        <v>7</v>
      </c>
      <c r="B80" s="4">
        <v>0</v>
      </c>
      <c r="D80" s="4"/>
      <c r="E80" s="4"/>
      <c r="F80" s="4"/>
      <c r="G80" s="4"/>
      <c r="H80" s="4"/>
      <c r="I80" s="4">
        <f t="shared" si="4"/>
        <v>0</v>
      </c>
      <c r="J80" s="1"/>
      <c r="K80" s="1"/>
      <c r="L80" s="1"/>
      <c r="M80" s="1"/>
      <c r="N80" s="1"/>
      <c r="O80" s="1"/>
      <c r="P80" s="1"/>
      <c r="Q80" s="1"/>
    </row>
    <row r="81" spans="1:17" ht="15">
      <c r="A81" t="s">
        <v>6</v>
      </c>
      <c r="B81" s="4">
        <v>0</v>
      </c>
      <c r="D81" s="4"/>
      <c r="E81" s="4"/>
      <c r="F81" s="4"/>
      <c r="G81" s="4"/>
      <c r="H81" s="4"/>
      <c r="I81" s="4">
        <f t="shared" si="4"/>
        <v>0</v>
      </c>
      <c r="J81" s="1"/>
      <c r="K81" s="1"/>
      <c r="L81" s="1"/>
      <c r="M81" s="1"/>
      <c r="N81" s="1"/>
      <c r="O81" s="1"/>
      <c r="P81" s="1"/>
      <c r="Q81" s="1"/>
    </row>
    <row r="82" spans="1:17" ht="15">
      <c r="A82" t="s">
        <v>5</v>
      </c>
      <c r="B82" s="4">
        <v>0</v>
      </c>
      <c r="D82" s="4"/>
      <c r="E82" s="4"/>
      <c r="F82" s="4"/>
      <c r="G82" s="4"/>
      <c r="H82" s="4"/>
      <c r="I82" s="4">
        <f t="shared" si="4"/>
        <v>0</v>
      </c>
      <c r="J82" s="1"/>
      <c r="K82" s="1"/>
      <c r="L82" s="1"/>
      <c r="M82" s="1"/>
      <c r="N82" s="1"/>
      <c r="O82" s="1"/>
      <c r="P82" s="1"/>
      <c r="Q82" s="1"/>
    </row>
    <row r="83" spans="1:17" ht="15">
      <c r="A83" t="s">
        <v>55</v>
      </c>
      <c r="B83" s="4">
        <v>0</v>
      </c>
      <c r="D83" s="4"/>
      <c r="E83" s="4"/>
      <c r="F83" s="4"/>
      <c r="G83" s="4"/>
      <c r="H83" s="4"/>
      <c r="I83" s="4">
        <f t="shared" si="4"/>
        <v>0</v>
      </c>
      <c r="J83" s="1"/>
      <c r="K83" s="1"/>
      <c r="L83" s="1"/>
      <c r="M83" s="1"/>
      <c r="N83" s="1"/>
      <c r="O83" s="1"/>
      <c r="P83" s="1"/>
      <c r="Q83" s="1"/>
    </row>
    <row r="84" spans="1:17" ht="15">
      <c r="A84" t="s">
        <v>59</v>
      </c>
      <c r="B84" s="4">
        <v>0</v>
      </c>
      <c r="D84" s="4"/>
      <c r="E84" s="4"/>
      <c r="F84" s="4"/>
      <c r="G84" s="4"/>
      <c r="H84" s="4"/>
      <c r="I84" s="4">
        <f t="shared" si="4"/>
        <v>0</v>
      </c>
      <c r="J84" s="1"/>
      <c r="K84" s="1"/>
      <c r="L84" s="1"/>
      <c r="M84" s="1"/>
      <c r="N84" s="1"/>
      <c r="O84" s="1"/>
      <c r="P84" s="1"/>
      <c r="Q84" s="1"/>
    </row>
    <row r="85" spans="1:17" ht="15">
      <c r="A85" t="s">
        <v>54</v>
      </c>
      <c r="B85" s="4">
        <v>0</v>
      </c>
      <c r="D85" s="4"/>
      <c r="E85" s="4"/>
      <c r="F85" s="4"/>
      <c r="G85" s="4"/>
      <c r="H85" s="4"/>
      <c r="I85" s="4">
        <f t="shared" si="4"/>
        <v>0</v>
      </c>
      <c r="J85" s="1"/>
      <c r="K85" s="1"/>
      <c r="L85" s="1"/>
      <c r="M85" s="1"/>
      <c r="N85" s="1"/>
      <c r="O85" s="1"/>
      <c r="P85" s="1"/>
      <c r="Q85" s="1"/>
    </row>
    <row r="86" spans="1:17" ht="15">
      <c r="A86" t="s">
        <v>56</v>
      </c>
      <c r="B86" s="4">
        <v>0</v>
      </c>
      <c r="D86" s="4"/>
      <c r="E86" s="4"/>
      <c r="F86" s="4"/>
      <c r="G86" s="4"/>
      <c r="H86" s="4"/>
      <c r="I86" s="4">
        <f t="shared" si="4"/>
        <v>0</v>
      </c>
      <c r="J86" s="1"/>
      <c r="K86" s="1"/>
      <c r="L86" s="1"/>
      <c r="M86" s="1"/>
      <c r="N86" s="1"/>
      <c r="O86" s="1"/>
      <c r="P86" s="1"/>
      <c r="Q86" s="1"/>
    </row>
    <row r="87" spans="1:17" ht="15">
      <c r="A87" t="s">
        <v>60</v>
      </c>
      <c r="B87" s="4">
        <v>0</v>
      </c>
      <c r="D87" s="4"/>
      <c r="E87" s="4"/>
      <c r="F87" s="4"/>
      <c r="G87" s="4"/>
      <c r="H87" s="4"/>
      <c r="I87" s="4">
        <f t="shared" si="4"/>
        <v>0</v>
      </c>
      <c r="J87" s="1"/>
      <c r="K87" s="1"/>
      <c r="L87" s="1"/>
      <c r="M87" s="1"/>
      <c r="N87" s="1"/>
      <c r="O87" s="1"/>
      <c r="P87" s="1"/>
      <c r="Q87" s="1"/>
    </row>
    <row r="88" spans="1:17" ht="15">
      <c r="A88" t="s">
        <v>57</v>
      </c>
      <c r="B88" s="4">
        <v>0</v>
      </c>
      <c r="D88" s="4"/>
      <c r="E88" s="4"/>
      <c r="F88" s="4"/>
      <c r="G88" s="4"/>
      <c r="H88" s="4"/>
      <c r="I88" s="4">
        <f t="shared" si="4"/>
        <v>0</v>
      </c>
      <c r="J88" s="1"/>
      <c r="K88" s="1"/>
      <c r="L88" s="1"/>
      <c r="M88" s="1"/>
      <c r="N88" s="1"/>
      <c r="O88" s="1"/>
      <c r="P88" s="1"/>
      <c r="Q88" s="1"/>
    </row>
    <row r="89" spans="1:17" ht="15">
      <c r="A89" t="s">
        <v>58</v>
      </c>
      <c r="B89" s="4">
        <v>0</v>
      </c>
      <c r="D89" s="4"/>
      <c r="E89" s="4"/>
      <c r="F89" s="4"/>
      <c r="G89" s="4"/>
      <c r="H89" s="4"/>
      <c r="I89" s="4">
        <f t="shared" si="4"/>
        <v>0</v>
      </c>
      <c r="J89" s="1"/>
      <c r="K89" s="1"/>
      <c r="L89" s="1"/>
      <c r="M89" s="1"/>
      <c r="N89" s="1"/>
      <c r="O89" s="1"/>
      <c r="P89" s="1"/>
      <c r="Q89" s="1"/>
    </row>
    <row r="90" spans="1:17" ht="15">
      <c r="A90" t="s">
        <v>3</v>
      </c>
      <c r="B90" s="4">
        <v>0</v>
      </c>
      <c r="D90" s="4"/>
      <c r="E90" s="4"/>
      <c r="F90" s="4"/>
      <c r="G90" s="4"/>
      <c r="H90" s="4"/>
      <c r="I90" s="4">
        <f t="shared" si="4"/>
        <v>0</v>
      </c>
      <c r="J90" s="1"/>
      <c r="K90" s="1"/>
      <c r="L90" s="1"/>
      <c r="M90" s="1"/>
      <c r="N90" s="1"/>
      <c r="O90" s="1"/>
      <c r="P90" s="1"/>
      <c r="Q90" s="1"/>
    </row>
    <row r="91" spans="1:17" ht="15">
      <c r="A91" t="s">
        <v>108</v>
      </c>
      <c r="B91" s="4">
        <v>0</v>
      </c>
      <c r="D91" s="4"/>
      <c r="E91" s="4"/>
      <c r="F91" s="4"/>
      <c r="G91" s="4"/>
      <c r="H91" s="4"/>
      <c r="I91" s="4">
        <f t="shared" si="4"/>
        <v>0</v>
      </c>
      <c r="J91" s="1"/>
      <c r="K91" s="1"/>
      <c r="L91" s="1"/>
      <c r="M91" s="1"/>
      <c r="N91" s="1"/>
      <c r="O91" s="1"/>
      <c r="P91" s="1"/>
      <c r="Q91" s="1"/>
    </row>
    <row r="92" spans="1:17" ht="15">
      <c r="A92" t="s">
        <v>109</v>
      </c>
      <c r="B92" s="4">
        <v>0</v>
      </c>
      <c r="D92" s="4"/>
      <c r="E92" s="4"/>
      <c r="F92" s="4"/>
      <c r="G92" s="4"/>
      <c r="H92" s="4"/>
      <c r="I92" s="4">
        <f t="shared" si="4"/>
        <v>0</v>
      </c>
      <c r="J92" s="1"/>
      <c r="K92" s="1"/>
      <c r="L92" s="1"/>
      <c r="M92" s="1"/>
      <c r="N92" s="1"/>
      <c r="O92" s="1"/>
      <c r="P92" s="1"/>
      <c r="Q92" s="1"/>
    </row>
    <row r="93" spans="1:17" ht="15">
      <c r="A93" t="s">
        <v>110</v>
      </c>
      <c r="B93" s="4">
        <v>0</v>
      </c>
      <c r="D93" s="4"/>
      <c r="E93" s="4"/>
      <c r="F93" s="4"/>
      <c r="G93" s="4"/>
      <c r="H93" s="4"/>
      <c r="I93" s="4">
        <f t="shared" si="4"/>
        <v>0</v>
      </c>
      <c r="J93" s="1"/>
      <c r="K93" s="1"/>
      <c r="L93" s="1"/>
      <c r="M93" s="1"/>
      <c r="N93" s="1"/>
      <c r="O93" s="1"/>
      <c r="P93" s="1"/>
      <c r="Q93" s="1"/>
    </row>
    <row r="94" spans="2:17" ht="15">
      <c r="B94" s="4"/>
      <c r="D94" s="4"/>
      <c r="E94" s="4"/>
      <c r="F94" s="4"/>
      <c r="G94" s="4"/>
      <c r="H94" s="4"/>
      <c r="I94" s="4"/>
      <c r="J94" s="1"/>
      <c r="K94" s="1"/>
      <c r="L94" s="1"/>
      <c r="M94" s="1"/>
      <c r="N94" s="1"/>
      <c r="O94" s="1"/>
      <c r="P94" s="1"/>
      <c r="Q94" s="1"/>
    </row>
    <row r="95" spans="2:17" ht="15">
      <c r="B95" s="4"/>
      <c r="D95" s="4"/>
      <c r="E95" s="4"/>
      <c r="F95" s="4"/>
      <c r="G95" s="4"/>
      <c r="H95" s="4"/>
      <c r="I95" s="4"/>
      <c r="J95" s="1"/>
      <c r="K95" s="1"/>
      <c r="L95" s="18"/>
      <c r="M95" s="1"/>
      <c r="N95" s="1"/>
      <c r="O95" s="1"/>
      <c r="P95" s="1"/>
      <c r="Q95" s="1"/>
    </row>
    <row r="97" spans="1:9" ht="15">
      <c r="A97" t="s">
        <v>16</v>
      </c>
      <c r="B97" s="1">
        <f>SUM(B13:B95)</f>
        <v>384995</v>
      </c>
      <c r="D97" s="4">
        <f>SUM(D13:D95)</f>
        <v>0</v>
      </c>
      <c r="E97" s="4">
        <f>SUM(E13:E95)</f>
        <v>0</v>
      </c>
      <c r="F97" s="4">
        <f>SUM(F13:F95)</f>
        <v>0</v>
      </c>
      <c r="G97" s="4">
        <f>SUM(G13:G95)</f>
        <v>0</v>
      </c>
      <c r="H97" s="4">
        <f>SUM(H13:H95)</f>
        <v>0</v>
      </c>
      <c r="I97" s="4">
        <f>SUM(I13:I96)</f>
        <v>384995</v>
      </c>
    </row>
    <row r="99" spans="1:10" ht="15">
      <c r="A99" t="s">
        <v>19</v>
      </c>
      <c r="D99">
        <v>0</v>
      </c>
      <c r="E99">
        <f>+E97*0.1</f>
        <v>0</v>
      </c>
      <c r="F99">
        <f>+F97*0.1</f>
        <v>0</v>
      </c>
      <c r="G99">
        <f>+G97*0.1</f>
        <v>0</v>
      </c>
      <c r="H99">
        <f>+H97*0.1</f>
        <v>0</v>
      </c>
      <c r="I99">
        <f>SUM(D99:H99)</f>
        <v>0</v>
      </c>
      <c r="J99" t="s">
        <v>21</v>
      </c>
    </row>
    <row r="101" spans="1:10" ht="15">
      <c r="A101" t="s">
        <v>20</v>
      </c>
      <c r="D101" s="4">
        <f>+D97-D99</f>
        <v>0</v>
      </c>
      <c r="E101" s="4">
        <f>+E97-E99</f>
        <v>0</v>
      </c>
      <c r="F101" s="4">
        <f>+F97-F99</f>
        <v>0</v>
      </c>
      <c r="G101" s="4">
        <f>+G97-G99</f>
        <v>0</v>
      </c>
      <c r="H101" s="4">
        <f>+H97-H99</f>
        <v>0</v>
      </c>
      <c r="I101" s="4">
        <f>SUM(D101:H101)</f>
        <v>0</v>
      </c>
      <c r="J101" t="s">
        <v>22</v>
      </c>
    </row>
    <row r="105" ht="15.75">
      <c r="A105" s="20" t="s">
        <v>95</v>
      </c>
    </row>
    <row r="106" spans="1:2" ht="21">
      <c r="A106" s="10" t="s">
        <v>89</v>
      </c>
      <c r="B106" s="10"/>
    </row>
    <row r="108" ht="18.75">
      <c r="A108" s="19"/>
    </row>
    <row r="109" spans="1:4" ht="15">
      <c r="A109" t="s">
        <v>66</v>
      </c>
      <c r="B109" s="21">
        <f>+$B$3</f>
        <v>0</v>
      </c>
      <c r="C109" s="22"/>
      <c r="D109" s="23"/>
    </row>
    <row r="110" spans="1:4" ht="15">
      <c r="A110" t="s">
        <v>67</v>
      </c>
      <c r="B110" s="24">
        <f>+$B$4</f>
        <v>0</v>
      </c>
      <c r="C110" s="25"/>
      <c r="D110" s="26"/>
    </row>
    <row r="111" spans="1:4" ht="15">
      <c r="A111" t="s">
        <v>68</v>
      </c>
      <c r="B111" s="27" t="str">
        <f>+$B$5</f>
        <v>Continental Industries</v>
      </c>
      <c r="C111" s="28"/>
      <c r="D111" s="29"/>
    </row>
    <row r="113" ht="15">
      <c r="A113" t="s">
        <v>69</v>
      </c>
    </row>
    <row r="115" spans="2:4" ht="15">
      <c r="B115" s="1" t="s">
        <v>71</v>
      </c>
      <c r="D115" t="s">
        <v>15</v>
      </c>
    </row>
    <row r="116" spans="2:4" ht="15">
      <c r="B116" s="1" t="s">
        <v>70</v>
      </c>
      <c r="D116" t="s">
        <v>72</v>
      </c>
    </row>
    <row r="117" spans="1:4" ht="15">
      <c r="A117" s="12" t="str">
        <f>+IF(B16&gt;0,A16,"")</f>
        <v>10% Of the House Package (Remote Location)</v>
      </c>
      <c r="B117" s="12"/>
      <c r="C117" s="11"/>
      <c r="D117" s="13">
        <f>IF(B16&gt;0,B16,"")</f>
        <v>38499.5</v>
      </c>
    </row>
    <row r="118" spans="1:4" ht="15">
      <c r="A118" s="12">
        <f aca="true" t="shared" si="5" ref="A118:A129">+IF(B17&gt;0,A17,"")</f>
      </c>
      <c r="B118" s="12"/>
      <c r="C118" s="11"/>
      <c r="D118" s="13">
        <f aca="true" t="shared" si="6" ref="D118:D129">IF(B17&gt;0,B17,"")</f>
      </c>
    </row>
    <row r="119" spans="1:4" ht="15">
      <c r="A119" s="12">
        <f t="shared" si="5"/>
      </c>
      <c r="B119" s="12"/>
      <c r="C119" s="11"/>
      <c r="D119" s="13">
        <f t="shared" si="6"/>
      </c>
    </row>
    <row r="120" spans="1:4" ht="15">
      <c r="A120" s="12">
        <f t="shared" si="5"/>
      </c>
      <c r="B120" s="12"/>
      <c r="C120" s="11"/>
      <c r="D120" s="13">
        <f t="shared" si="6"/>
      </c>
    </row>
    <row r="121" spans="1:4" ht="15">
      <c r="A121" s="12">
        <f t="shared" si="5"/>
      </c>
      <c r="B121" s="12"/>
      <c r="C121" s="11"/>
      <c r="D121" s="13">
        <f t="shared" si="6"/>
      </c>
    </row>
    <row r="122" spans="1:4" ht="15">
      <c r="A122" s="12">
        <f t="shared" si="5"/>
      </c>
      <c r="B122" s="12"/>
      <c r="C122" s="11"/>
      <c r="D122" s="13">
        <f t="shared" si="6"/>
      </c>
    </row>
    <row r="123" spans="1:4" ht="15">
      <c r="A123" s="12">
        <f t="shared" si="5"/>
      </c>
      <c r="B123" s="12"/>
      <c r="C123" s="11"/>
      <c r="D123" s="13">
        <f t="shared" si="6"/>
      </c>
    </row>
    <row r="124" spans="1:4" ht="15">
      <c r="A124" s="12">
        <f t="shared" si="5"/>
      </c>
      <c r="B124" s="12"/>
      <c r="C124" s="11"/>
      <c r="D124" s="13">
        <f t="shared" si="6"/>
      </c>
    </row>
    <row r="125" spans="1:4" ht="15">
      <c r="A125" s="12">
        <f t="shared" si="5"/>
      </c>
      <c r="B125" s="12"/>
      <c r="C125" s="11"/>
      <c r="D125" s="13">
        <f t="shared" si="6"/>
      </c>
    </row>
    <row r="126" spans="1:4" ht="15">
      <c r="A126" s="12">
        <f t="shared" si="5"/>
      </c>
      <c r="B126" s="12"/>
      <c r="C126" s="11"/>
      <c r="D126" s="13">
        <f t="shared" si="6"/>
      </c>
    </row>
    <row r="127" spans="1:4" ht="15">
      <c r="A127" s="12">
        <f t="shared" si="5"/>
      </c>
      <c r="B127" s="12"/>
      <c r="C127" s="11"/>
      <c r="D127" s="13">
        <f t="shared" si="6"/>
      </c>
    </row>
    <row r="128" spans="1:4" ht="15">
      <c r="A128" s="12">
        <f t="shared" si="5"/>
      </c>
      <c r="B128" s="12"/>
      <c r="C128" s="11"/>
      <c r="D128" s="13">
        <f t="shared" si="6"/>
      </c>
    </row>
    <row r="129" spans="1:4" ht="15">
      <c r="A129" s="12">
        <f t="shared" si="5"/>
      </c>
      <c r="B129" s="12"/>
      <c r="C129" s="11"/>
      <c r="D129" s="13">
        <f t="shared" si="6"/>
      </c>
    </row>
    <row r="130" ht="15">
      <c r="D130" s="14"/>
    </row>
    <row r="131" spans="1:4" ht="15">
      <c r="A131" t="s">
        <v>73</v>
      </c>
      <c r="D131" s="14">
        <f>SUM(D117:D130)</f>
        <v>38499.5</v>
      </c>
    </row>
    <row r="132" spans="1:4" ht="15">
      <c r="A132" t="s">
        <v>74</v>
      </c>
      <c r="D132" s="14">
        <v>0</v>
      </c>
    </row>
    <row r="133" spans="1:4" ht="15">
      <c r="A133" t="s">
        <v>75</v>
      </c>
      <c r="D133" s="14">
        <f>+D131+D132</f>
        <v>38499.5</v>
      </c>
    </row>
    <row r="135" ht="15">
      <c r="A135" s="15" t="s">
        <v>76</v>
      </c>
    </row>
    <row r="137" ht="15">
      <c r="A137" t="s">
        <v>77</v>
      </c>
    </row>
    <row r="139" ht="15">
      <c r="A139" t="s">
        <v>78</v>
      </c>
    </row>
    <row r="141" spans="1:3" ht="15">
      <c r="A141" s="15" t="s">
        <v>79</v>
      </c>
      <c r="C141" s="14">
        <f>+D133</f>
        <v>38499.5</v>
      </c>
    </row>
    <row r="143" ht="15">
      <c r="A143" t="s">
        <v>80</v>
      </c>
    </row>
    <row r="145" ht="15">
      <c r="A145" t="s">
        <v>80</v>
      </c>
    </row>
    <row r="147" ht="15">
      <c r="A147" t="s">
        <v>81</v>
      </c>
    </row>
    <row r="149" ht="15">
      <c r="A149" s="16" t="s">
        <v>88</v>
      </c>
    </row>
    <row r="150" ht="15">
      <c r="A150" t="s">
        <v>94</v>
      </c>
    </row>
    <row r="152" spans="1:5" ht="15">
      <c r="A152" t="s">
        <v>82</v>
      </c>
      <c r="E152" t="s">
        <v>83</v>
      </c>
    </row>
    <row r="154" spans="1:5" ht="15">
      <c r="A154" t="s">
        <v>84</v>
      </c>
      <c r="E154" t="s">
        <v>85</v>
      </c>
    </row>
    <row r="156" spans="1:5" ht="15">
      <c r="A156" t="s">
        <v>100</v>
      </c>
      <c r="E156" t="s">
        <v>86</v>
      </c>
    </row>
    <row r="161" ht="15.75">
      <c r="A161" s="20" t="s">
        <v>95</v>
      </c>
    </row>
    <row r="162" spans="1:2" ht="21">
      <c r="A162" s="10" t="s">
        <v>90</v>
      </c>
      <c r="B162" s="10"/>
    </row>
    <row r="164" ht="18.75">
      <c r="A164" s="19"/>
    </row>
    <row r="165" spans="1:4" ht="15">
      <c r="A165" t="s">
        <v>66</v>
      </c>
      <c r="B165" s="21">
        <f>+$B$3</f>
        <v>0</v>
      </c>
      <c r="C165" s="22"/>
      <c r="D165" s="23"/>
    </row>
    <row r="166" spans="1:4" ht="15">
      <c r="A166" t="s">
        <v>67</v>
      </c>
      <c r="B166" s="24">
        <f>+$B$4</f>
        <v>0</v>
      </c>
      <c r="C166" s="25"/>
      <c r="D166" s="26"/>
    </row>
    <row r="167" spans="1:4" ht="15">
      <c r="A167" t="s">
        <v>68</v>
      </c>
      <c r="B167" s="27" t="str">
        <f>+$B$5</f>
        <v>Continental Industries</v>
      </c>
      <c r="C167" s="28"/>
      <c r="D167" s="29"/>
    </row>
    <row r="169" ht="15">
      <c r="A169" t="s">
        <v>69</v>
      </c>
    </row>
    <row r="171" spans="2:4" ht="15">
      <c r="B171" s="1" t="s">
        <v>71</v>
      </c>
      <c r="D171" t="s">
        <v>15</v>
      </c>
    </row>
    <row r="172" spans="2:4" ht="15">
      <c r="B172" s="1" t="s">
        <v>70</v>
      </c>
      <c r="D172" t="s">
        <v>72</v>
      </c>
    </row>
    <row r="173" spans="1:4" ht="15">
      <c r="A173" s="12" t="str">
        <f aca="true" t="shared" si="7" ref="A173:A182">+IF(B33&gt;0,A33,"")</f>
        <v>40% of the House Package (remote Location)</v>
      </c>
      <c r="B173" s="12"/>
      <c r="C173" s="11"/>
      <c r="D173" s="13">
        <f aca="true" t="shared" si="8" ref="D173:D182">IF(B33&gt;0,B33,"")</f>
        <v>153998</v>
      </c>
    </row>
    <row r="174" spans="1:4" ht="15">
      <c r="A174" s="12">
        <f t="shared" si="7"/>
      </c>
      <c r="B174" s="12"/>
      <c r="C174" s="11"/>
      <c r="D174" s="13">
        <f t="shared" si="8"/>
      </c>
    </row>
    <row r="175" spans="1:4" ht="15">
      <c r="A175" s="12">
        <f t="shared" si="7"/>
      </c>
      <c r="B175" s="12"/>
      <c r="C175" s="11"/>
      <c r="D175" s="13">
        <f t="shared" si="8"/>
      </c>
    </row>
    <row r="176" spans="1:4" ht="15">
      <c r="A176" s="12">
        <f t="shared" si="7"/>
      </c>
      <c r="B176" s="12"/>
      <c r="C176" s="11"/>
      <c r="D176" s="13">
        <f t="shared" si="8"/>
      </c>
    </row>
    <row r="177" spans="1:4" ht="15">
      <c r="A177" s="12">
        <f t="shared" si="7"/>
      </c>
      <c r="B177" s="12"/>
      <c r="C177" s="11"/>
      <c r="D177" s="13">
        <f t="shared" si="8"/>
      </c>
    </row>
    <row r="178" spans="1:4" ht="15">
      <c r="A178" s="12">
        <f t="shared" si="7"/>
      </c>
      <c r="B178" s="12"/>
      <c r="C178" s="11"/>
      <c r="D178" s="13">
        <f t="shared" si="8"/>
      </c>
    </row>
    <row r="179" spans="1:4" ht="15">
      <c r="A179" s="12">
        <f t="shared" si="7"/>
      </c>
      <c r="B179" s="12"/>
      <c r="C179" s="11"/>
      <c r="D179" s="13">
        <f t="shared" si="8"/>
      </c>
    </row>
    <row r="180" spans="1:4" ht="15">
      <c r="A180" s="12">
        <f t="shared" si="7"/>
      </c>
      <c r="B180" s="12"/>
      <c r="C180" s="11"/>
      <c r="D180" s="13">
        <f t="shared" si="8"/>
      </c>
    </row>
    <row r="181" spans="1:4" ht="15">
      <c r="A181" s="12">
        <f t="shared" si="7"/>
      </c>
      <c r="B181" s="12"/>
      <c r="C181" s="11"/>
      <c r="D181" s="13">
        <f t="shared" si="8"/>
      </c>
    </row>
    <row r="182" spans="1:4" ht="15">
      <c r="A182" s="12">
        <f t="shared" si="7"/>
      </c>
      <c r="B182" s="12"/>
      <c r="C182" s="11"/>
      <c r="D182" s="13">
        <f t="shared" si="8"/>
      </c>
    </row>
    <row r="183" ht="15">
      <c r="D183" s="14"/>
    </row>
    <row r="184" spans="1:4" ht="15">
      <c r="A184" t="s">
        <v>73</v>
      </c>
      <c r="D184" s="14">
        <f>SUM(D173:D183)</f>
        <v>153998</v>
      </c>
    </row>
    <row r="185" spans="1:4" ht="15">
      <c r="A185" t="s">
        <v>74</v>
      </c>
      <c r="D185" s="14">
        <v>0</v>
      </c>
    </row>
    <row r="186" spans="1:4" ht="15">
      <c r="A186" t="s">
        <v>75</v>
      </c>
      <c r="D186" s="14">
        <f>+D184+D185</f>
        <v>153998</v>
      </c>
    </row>
    <row r="188" ht="15">
      <c r="A188" s="15" t="s">
        <v>76</v>
      </c>
    </row>
    <row r="190" ht="15">
      <c r="A190" t="s">
        <v>77</v>
      </c>
    </row>
    <row r="192" ht="15">
      <c r="A192" t="s">
        <v>78</v>
      </c>
    </row>
    <row r="194" spans="1:3" ht="15">
      <c r="A194" s="15" t="s">
        <v>79</v>
      </c>
      <c r="C194" s="14">
        <f>+D186</f>
        <v>153998</v>
      </c>
    </row>
    <row r="196" ht="15">
      <c r="A196" t="s">
        <v>80</v>
      </c>
    </row>
    <row r="198" ht="15">
      <c r="A198" t="s">
        <v>80</v>
      </c>
    </row>
    <row r="200" ht="15">
      <c r="A200" t="s">
        <v>81</v>
      </c>
    </row>
    <row r="202" ht="15">
      <c r="A202" s="16" t="s">
        <v>88</v>
      </c>
    </row>
    <row r="203" ht="15">
      <c r="A203" t="s">
        <v>94</v>
      </c>
    </row>
    <row r="205" spans="1:5" ht="15">
      <c r="A205" t="s">
        <v>82</v>
      </c>
      <c r="E205" t="s">
        <v>83</v>
      </c>
    </row>
    <row r="207" spans="1:5" ht="15">
      <c r="A207" t="s">
        <v>84</v>
      </c>
      <c r="E207" t="s">
        <v>85</v>
      </c>
    </row>
    <row r="209" spans="1:5" ht="15">
      <c r="A209" t="s">
        <v>100</v>
      </c>
      <c r="E209" t="s">
        <v>86</v>
      </c>
    </row>
    <row r="214" ht="15.75">
      <c r="A214" s="20" t="s">
        <v>95</v>
      </c>
    </row>
    <row r="215" spans="1:2" ht="21">
      <c r="A215" s="10" t="s">
        <v>91</v>
      </c>
      <c r="B215" s="10"/>
    </row>
    <row r="217" ht="18.75">
      <c r="A217" s="19"/>
    </row>
    <row r="218" spans="1:4" ht="15">
      <c r="A218" t="s">
        <v>66</v>
      </c>
      <c r="B218" s="21">
        <f>+$B$3</f>
        <v>0</v>
      </c>
      <c r="C218" s="22"/>
      <c r="D218" s="23"/>
    </row>
    <row r="219" spans="1:4" ht="15">
      <c r="A219" t="s">
        <v>67</v>
      </c>
      <c r="B219" s="24">
        <f>+$B$4</f>
        <v>0</v>
      </c>
      <c r="C219" s="25"/>
      <c r="D219" s="26"/>
    </row>
    <row r="220" spans="1:4" ht="15">
      <c r="A220" t="s">
        <v>68</v>
      </c>
      <c r="B220" s="27" t="str">
        <f>+$B$5</f>
        <v>Continental Industries</v>
      </c>
      <c r="C220" s="28"/>
      <c r="D220" s="29"/>
    </row>
    <row r="222" ht="15">
      <c r="A222" t="s">
        <v>69</v>
      </c>
    </row>
    <row r="224" spans="2:4" ht="15">
      <c r="B224" s="1" t="s">
        <v>71</v>
      </c>
      <c r="D224" t="s">
        <v>15</v>
      </c>
    </row>
    <row r="225" spans="2:4" ht="15">
      <c r="B225" s="1" t="s">
        <v>70</v>
      </c>
      <c r="D225" t="s">
        <v>72</v>
      </c>
    </row>
    <row r="226" spans="1:4" ht="15">
      <c r="A226" s="12" t="str">
        <f>+IF(B47&gt;0,A47,"")</f>
        <v>30% of the House Package (remote Location)</v>
      </c>
      <c r="B226" s="12"/>
      <c r="C226" s="11"/>
      <c r="D226" s="13">
        <f>IF(B47&gt;0,B47,"")</f>
        <v>115498.5</v>
      </c>
    </row>
    <row r="227" spans="1:4" ht="15">
      <c r="A227" s="12">
        <f aca="true" t="shared" si="9" ref="A227:A237">+IF(B48&gt;0,A48,"")</f>
      </c>
      <c r="B227" s="12"/>
      <c r="C227" s="11"/>
      <c r="D227" s="13">
        <f aca="true" t="shared" si="10" ref="D227:D237">IF(B48&gt;0,B48,"")</f>
      </c>
    </row>
    <row r="228" spans="1:4" ht="15">
      <c r="A228" s="12">
        <f t="shared" si="9"/>
      </c>
      <c r="B228" s="12"/>
      <c r="C228" s="11"/>
      <c r="D228" s="13">
        <f t="shared" si="10"/>
      </c>
    </row>
    <row r="229" spans="1:4" ht="15">
      <c r="A229" s="12">
        <f t="shared" si="9"/>
      </c>
      <c r="B229" s="12"/>
      <c r="C229" s="11"/>
      <c r="D229" s="13">
        <f t="shared" si="10"/>
      </c>
    </row>
    <row r="230" spans="1:4" ht="15">
      <c r="A230" s="12">
        <f t="shared" si="9"/>
      </c>
      <c r="B230" s="12"/>
      <c r="C230" s="11"/>
      <c r="D230" s="13">
        <f t="shared" si="10"/>
      </c>
    </row>
    <row r="231" spans="1:4" ht="15">
      <c r="A231" s="12">
        <f t="shared" si="9"/>
      </c>
      <c r="B231" s="12"/>
      <c r="C231" s="11"/>
      <c r="D231" s="13">
        <f t="shared" si="10"/>
      </c>
    </row>
    <row r="232" spans="1:4" ht="15">
      <c r="A232" s="12">
        <f t="shared" si="9"/>
      </c>
      <c r="B232" s="12"/>
      <c r="C232" s="11"/>
      <c r="D232" s="13">
        <f t="shared" si="10"/>
      </c>
    </row>
    <row r="233" spans="1:4" ht="15">
      <c r="A233" s="12">
        <f t="shared" si="9"/>
      </c>
      <c r="B233" s="12"/>
      <c r="C233" s="11"/>
      <c r="D233" s="13">
        <f t="shared" si="10"/>
      </c>
    </row>
    <row r="234" spans="1:4" ht="15">
      <c r="A234" s="12">
        <f t="shared" si="9"/>
      </c>
      <c r="B234" s="12"/>
      <c r="C234" s="11"/>
      <c r="D234" s="13">
        <f t="shared" si="10"/>
      </c>
    </row>
    <row r="235" spans="1:4" ht="15">
      <c r="A235" s="12">
        <f t="shared" si="9"/>
      </c>
      <c r="B235" s="12"/>
      <c r="C235" s="11"/>
      <c r="D235" s="13">
        <f t="shared" si="10"/>
      </c>
    </row>
    <row r="236" spans="1:4" ht="15">
      <c r="A236" s="12">
        <f t="shared" si="9"/>
      </c>
      <c r="B236" s="12"/>
      <c r="C236" s="11"/>
      <c r="D236" s="13">
        <f t="shared" si="10"/>
      </c>
    </row>
    <row r="237" spans="1:4" ht="15">
      <c r="A237" s="12">
        <f t="shared" si="9"/>
      </c>
      <c r="B237" s="12"/>
      <c r="C237" s="11"/>
      <c r="D237" s="13">
        <f t="shared" si="10"/>
      </c>
    </row>
    <row r="238" ht="15">
      <c r="D238" s="14"/>
    </row>
    <row r="239" spans="1:4" ht="15">
      <c r="A239" t="s">
        <v>73</v>
      </c>
      <c r="D239" s="14">
        <f>SUM(D226:D238)</f>
        <v>115498.5</v>
      </c>
    </row>
    <row r="240" spans="1:4" ht="15">
      <c r="A240" t="s">
        <v>74</v>
      </c>
      <c r="D240" s="14">
        <v>0</v>
      </c>
    </row>
    <row r="241" spans="1:4" ht="15">
      <c r="A241" t="s">
        <v>75</v>
      </c>
      <c r="D241" s="14">
        <f>+D239+D240</f>
        <v>115498.5</v>
      </c>
    </row>
    <row r="243" ht="15">
      <c r="A243" s="15" t="s">
        <v>76</v>
      </c>
    </row>
    <row r="245" ht="15">
      <c r="A245" t="s">
        <v>77</v>
      </c>
    </row>
    <row r="247" ht="15">
      <c r="A247" t="s">
        <v>78</v>
      </c>
    </row>
    <row r="249" spans="1:3" ht="15">
      <c r="A249" s="15" t="s">
        <v>79</v>
      </c>
      <c r="C249" s="14">
        <f>+D241</f>
        <v>115498.5</v>
      </c>
    </row>
    <row r="251" ht="15">
      <c r="A251" t="s">
        <v>80</v>
      </c>
    </row>
    <row r="253" ht="15">
      <c r="A253" t="s">
        <v>80</v>
      </c>
    </row>
    <row r="255" ht="15">
      <c r="A255" t="s">
        <v>81</v>
      </c>
    </row>
    <row r="257" ht="15">
      <c r="A257" s="16" t="s">
        <v>88</v>
      </c>
    </row>
    <row r="258" ht="15">
      <c r="A258" t="s">
        <v>94</v>
      </c>
    </row>
    <row r="260" spans="1:5" ht="15">
      <c r="A260" t="s">
        <v>82</v>
      </c>
      <c r="E260" t="s">
        <v>83</v>
      </c>
    </row>
    <row r="262" spans="1:5" ht="15">
      <c r="A262" t="s">
        <v>84</v>
      </c>
      <c r="E262" t="s">
        <v>85</v>
      </c>
    </row>
    <row r="264" spans="1:5" ht="15">
      <c r="A264" t="s">
        <v>100</v>
      </c>
      <c r="E264" t="s">
        <v>86</v>
      </c>
    </row>
    <row r="269" ht="15.75">
      <c r="A269" s="20" t="s">
        <v>95</v>
      </c>
    </row>
    <row r="270" spans="1:2" ht="21">
      <c r="A270" s="10" t="s">
        <v>92</v>
      </c>
      <c r="B270" s="10"/>
    </row>
    <row r="272" ht="18.75">
      <c r="A272" s="19"/>
    </row>
    <row r="273" spans="1:4" ht="15">
      <c r="A273" t="s">
        <v>66</v>
      </c>
      <c r="B273" s="21">
        <f>+$B$3</f>
        <v>0</v>
      </c>
      <c r="C273" s="22"/>
      <c r="D273" s="23"/>
    </row>
    <row r="274" spans="1:4" ht="15">
      <c r="A274" t="s">
        <v>67</v>
      </c>
      <c r="B274" s="24">
        <f>+$B$4</f>
        <v>0</v>
      </c>
      <c r="C274" s="25"/>
      <c r="D274" s="26"/>
    </row>
    <row r="275" spans="1:4" ht="15">
      <c r="A275" t="s">
        <v>68</v>
      </c>
      <c r="B275" s="27" t="str">
        <f>+$B$5</f>
        <v>Continental Industries</v>
      </c>
      <c r="C275" s="28"/>
      <c r="D275" s="29"/>
    </row>
    <row r="277" ht="15">
      <c r="A277" t="s">
        <v>69</v>
      </c>
    </row>
    <row r="279" spans="2:4" ht="15">
      <c r="B279" s="1" t="s">
        <v>71</v>
      </c>
      <c r="D279" t="s">
        <v>15</v>
      </c>
    </row>
    <row r="280" spans="2:4" ht="15">
      <c r="B280" s="1" t="s">
        <v>70</v>
      </c>
      <c r="D280" t="s">
        <v>72</v>
      </c>
    </row>
    <row r="281" spans="1:4" ht="15">
      <c r="A281" s="12">
        <f>+IF(B63&gt;0,A63,"")</f>
      </c>
      <c r="B281" s="12"/>
      <c r="C281" s="11"/>
      <c r="D281" s="13">
        <f>IF(B63&gt;0,B63,"")</f>
      </c>
    </row>
    <row r="282" spans="1:4" ht="15">
      <c r="A282" s="12">
        <f aca="true" t="shared" si="11" ref="A282:A292">+IF(B64&gt;0,A64,"")</f>
      </c>
      <c r="B282" s="12"/>
      <c r="C282" s="11"/>
      <c r="D282" s="13">
        <f aca="true" t="shared" si="12" ref="D282:D292">IF(B64&gt;0,B64,"")</f>
      </c>
    </row>
    <row r="283" spans="1:4" ht="15">
      <c r="A283" s="12">
        <f t="shared" si="11"/>
      </c>
      <c r="B283" s="12"/>
      <c r="C283" s="11"/>
      <c r="D283" s="13">
        <f t="shared" si="12"/>
      </c>
    </row>
    <row r="284" spans="1:4" ht="15">
      <c r="A284" s="12">
        <f t="shared" si="11"/>
      </c>
      <c r="B284" s="12"/>
      <c r="C284" s="11"/>
      <c r="D284" s="13">
        <f t="shared" si="12"/>
      </c>
    </row>
    <row r="285" spans="1:4" ht="15">
      <c r="A285" s="12">
        <f t="shared" si="11"/>
      </c>
      <c r="B285" s="12"/>
      <c r="C285" s="11"/>
      <c r="D285" s="13">
        <f t="shared" si="12"/>
      </c>
    </row>
    <row r="286" spans="1:4" ht="15">
      <c r="A286" s="12">
        <f t="shared" si="11"/>
      </c>
      <c r="B286" s="12"/>
      <c r="C286" s="11"/>
      <c r="D286" s="13">
        <f t="shared" si="12"/>
      </c>
    </row>
    <row r="287" spans="1:4" ht="15">
      <c r="A287" s="12">
        <f t="shared" si="11"/>
      </c>
      <c r="B287" s="12"/>
      <c r="C287" s="11"/>
      <c r="D287" s="13">
        <f t="shared" si="12"/>
      </c>
    </row>
    <row r="288" spans="1:4" ht="15">
      <c r="A288" s="12">
        <f t="shared" si="11"/>
      </c>
      <c r="B288" s="12"/>
      <c r="C288" s="11"/>
      <c r="D288" s="13">
        <f t="shared" si="12"/>
      </c>
    </row>
    <row r="289" spans="1:4" ht="15">
      <c r="A289" s="12">
        <f t="shared" si="11"/>
      </c>
      <c r="B289" s="12"/>
      <c r="C289" s="11"/>
      <c r="D289" s="13">
        <f t="shared" si="12"/>
      </c>
    </row>
    <row r="290" spans="1:4" ht="15">
      <c r="A290" s="12">
        <f t="shared" si="11"/>
      </c>
      <c r="B290" s="12"/>
      <c r="C290" s="11"/>
      <c r="D290" s="13">
        <f t="shared" si="12"/>
      </c>
    </row>
    <row r="291" spans="1:4" ht="15">
      <c r="A291" s="12">
        <f t="shared" si="11"/>
      </c>
      <c r="B291" s="12"/>
      <c r="C291" s="11"/>
      <c r="D291" s="13">
        <f t="shared" si="12"/>
      </c>
    </row>
    <row r="292" spans="1:4" ht="15">
      <c r="A292" s="12">
        <f t="shared" si="11"/>
      </c>
      <c r="B292" s="12"/>
      <c r="C292" s="11"/>
      <c r="D292" s="13">
        <f t="shared" si="12"/>
      </c>
    </row>
    <row r="293" ht="15">
      <c r="D293" s="14"/>
    </row>
    <row r="294" spans="1:4" ht="15">
      <c r="A294" t="s">
        <v>73</v>
      </c>
      <c r="D294" s="14">
        <f>SUM(D281:D293)</f>
        <v>0</v>
      </c>
    </row>
    <row r="295" spans="1:4" ht="15">
      <c r="A295" t="s">
        <v>74</v>
      </c>
      <c r="D295" s="14">
        <f>-D294*0.1</f>
        <v>0</v>
      </c>
    </row>
    <row r="296" spans="1:4" ht="15">
      <c r="A296" t="s">
        <v>75</v>
      </c>
      <c r="D296" s="14">
        <f>+D294+D295</f>
        <v>0</v>
      </c>
    </row>
    <row r="298" ht="15">
      <c r="A298" s="15" t="s">
        <v>76</v>
      </c>
    </row>
    <row r="300" ht="15">
      <c r="A300" t="s">
        <v>77</v>
      </c>
    </row>
    <row r="302" ht="15">
      <c r="A302" t="s">
        <v>78</v>
      </c>
    </row>
    <row r="304" spans="1:3" ht="15">
      <c r="A304" s="15" t="s">
        <v>79</v>
      </c>
      <c r="C304" s="14">
        <f>+D296</f>
        <v>0</v>
      </c>
    </row>
    <row r="306" ht="15">
      <c r="A306" t="s">
        <v>80</v>
      </c>
    </row>
    <row r="308" ht="15">
      <c r="A308" t="s">
        <v>80</v>
      </c>
    </row>
    <row r="310" ht="15">
      <c r="A310" t="s">
        <v>81</v>
      </c>
    </row>
    <row r="312" ht="15">
      <c r="A312" s="16" t="s">
        <v>88</v>
      </c>
    </row>
    <row r="313" ht="15">
      <c r="A313" t="s">
        <v>94</v>
      </c>
    </row>
    <row r="315" spans="1:5" ht="15">
      <c r="A315" t="s">
        <v>82</v>
      </c>
      <c r="E315" t="s">
        <v>83</v>
      </c>
    </row>
    <row r="317" spans="1:5" ht="15">
      <c r="A317" t="s">
        <v>84</v>
      </c>
      <c r="E317" t="s">
        <v>85</v>
      </c>
    </row>
    <row r="319" spans="1:5" ht="15">
      <c r="A319" t="s">
        <v>100</v>
      </c>
      <c r="E319" t="s">
        <v>86</v>
      </c>
    </row>
    <row r="324" ht="15.75">
      <c r="A324" s="20" t="s">
        <v>95</v>
      </c>
    </row>
    <row r="325" spans="1:2" ht="21">
      <c r="A325" s="10" t="s">
        <v>116</v>
      </c>
      <c r="B325" s="10"/>
    </row>
    <row r="327" ht="18.75">
      <c r="A327" s="19"/>
    </row>
    <row r="328" spans="1:4" ht="15">
      <c r="A328" t="s">
        <v>66</v>
      </c>
      <c r="B328" s="21">
        <f>+$B$3</f>
        <v>0</v>
      </c>
      <c r="C328" s="22"/>
      <c r="D328" s="23"/>
    </row>
    <row r="329" spans="1:4" ht="15">
      <c r="A329" t="s">
        <v>67</v>
      </c>
      <c r="B329" s="24">
        <f>+$B$4</f>
        <v>0</v>
      </c>
      <c r="C329" s="25"/>
      <c r="D329" s="26"/>
    </row>
    <row r="330" spans="1:4" ht="15">
      <c r="A330" t="s">
        <v>68</v>
      </c>
      <c r="B330" s="27" t="str">
        <f>+$B$5</f>
        <v>Continental Industries</v>
      </c>
      <c r="C330" s="28"/>
      <c r="D330" s="29"/>
    </row>
    <row r="332" ht="15">
      <c r="A332" t="s">
        <v>69</v>
      </c>
    </row>
    <row r="334" spans="2:4" ht="15">
      <c r="B334" s="1" t="s">
        <v>71</v>
      </c>
      <c r="D334" t="s">
        <v>15</v>
      </c>
    </row>
    <row r="335" spans="2:4" ht="15">
      <c r="B335" s="1" t="s">
        <v>70</v>
      </c>
      <c r="D335" t="s">
        <v>72</v>
      </c>
    </row>
    <row r="336" spans="1:4" ht="15">
      <c r="A336" s="12" t="str">
        <f>+IF(B79&gt;0,A79,"")</f>
        <v>20% of the House Package (remote Location)</v>
      </c>
      <c r="B336" s="12"/>
      <c r="C336" s="11"/>
      <c r="D336" s="13">
        <f>IF(B79&gt;0,B79,"")</f>
        <v>76999</v>
      </c>
    </row>
    <row r="337" spans="1:4" ht="15">
      <c r="A337" s="12">
        <f aca="true" t="shared" si="13" ref="A337:A349">+IF(B80&gt;0,A80,"")</f>
      </c>
      <c r="B337" s="12"/>
      <c r="C337" s="11"/>
      <c r="D337" s="13">
        <f aca="true" t="shared" si="14" ref="D337:D349">IF(B80&gt;0,B80,"")</f>
      </c>
    </row>
    <row r="338" spans="1:4" ht="15">
      <c r="A338" s="12">
        <f t="shared" si="13"/>
      </c>
      <c r="B338" s="12"/>
      <c r="C338" s="11"/>
      <c r="D338" s="13">
        <f t="shared" si="14"/>
      </c>
    </row>
    <row r="339" spans="1:4" ht="15">
      <c r="A339" s="12">
        <f t="shared" si="13"/>
      </c>
      <c r="B339" s="12"/>
      <c r="C339" s="11"/>
      <c r="D339" s="13">
        <f t="shared" si="14"/>
      </c>
    </row>
    <row r="340" spans="1:4" ht="15">
      <c r="A340" s="12">
        <f t="shared" si="13"/>
      </c>
      <c r="B340" s="12"/>
      <c r="C340" s="11"/>
      <c r="D340" s="13">
        <f t="shared" si="14"/>
      </c>
    </row>
    <row r="341" spans="1:4" ht="15">
      <c r="A341" s="12">
        <f t="shared" si="13"/>
      </c>
      <c r="B341" s="12"/>
      <c r="C341" s="11"/>
      <c r="D341" s="13">
        <f t="shared" si="14"/>
      </c>
    </row>
    <row r="342" spans="1:4" ht="15">
      <c r="A342" s="12">
        <f t="shared" si="13"/>
      </c>
      <c r="B342" s="12"/>
      <c r="C342" s="11"/>
      <c r="D342" s="13">
        <f t="shared" si="14"/>
      </c>
    </row>
    <row r="343" spans="1:4" ht="15">
      <c r="A343" s="12">
        <f t="shared" si="13"/>
      </c>
      <c r="B343" s="12"/>
      <c r="C343" s="11"/>
      <c r="D343" s="13">
        <f t="shared" si="14"/>
      </c>
    </row>
    <row r="344" spans="1:4" ht="15">
      <c r="A344" s="12">
        <f t="shared" si="13"/>
      </c>
      <c r="B344" s="12"/>
      <c r="C344" s="11"/>
      <c r="D344" s="13">
        <f t="shared" si="14"/>
      </c>
    </row>
    <row r="345" spans="1:4" ht="15">
      <c r="A345" s="12">
        <f t="shared" si="13"/>
      </c>
      <c r="B345" s="12"/>
      <c r="C345" s="11"/>
      <c r="D345" s="13">
        <f t="shared" si="14"/>
      </c>
    </row>
    <row r="346" spans="1:4" ht="15">
      <c r="A346" s="12">
        <f t="shared" si="13"/>
      </c>
      <c r="B346" s="12"/>
      <c r="C346" s="11"/>
      <c r="D346" s="13">
        <f t="shared" si="14"/>
      </c>
    </row>
    <row r="347" spans="1:4" ht="15">
      <c r="A347" s="12">
        <f t="shared" si="13"/>
      </c>
      <c r="B347" s="12"/>
      <c r="C347" s="11"/>
      <c r="D347" s="13">
        <f t="shared" si="14"/>
      </c>
    </row>
    <row r="348" spans="1:4" ht="15">
      <c r="A348" s="12">
        <f t="shared" si="13"/>
      </c>
      <c r="B348" s="12"/>
      <c r="C348" s="11"/>
      <c r="D348" s="13">
        <f t="shared" si="14"/>
      </c>
    </row>
    <row r="349" spans="1:4" ht="15">
      <c r="A349" s="12">
        <f t="shared" si="13"/>
      </c>
      <c r="B349" s="12"/>
      <c r="C349" s="11"/>
      <c r="D349" s="13">
        <f t="shared" si="14"/>
      </c>
    </row>
    <row r="350" spans="1:4" ht="15">
      <c r="A350" s="12">
        <f>+IF(B93&lt;0,A93,"")</f>
      </c>
      <c r="B350" s="12"/>
      <c r="C350" s="11"/>
      <c r="D350" s="13">
        <f>IF(B93&lt;0,B93,"")</f>
      </c>
    </row>
    <row r="351" ht="15">
      <c r="D351" s="14"/>
    </row>
    <row r="352" spans="1:4" ht="15">
      <c r="A352" t="s">
        <v>73</v>
      </c>
      <c r="D352" s="14">
        <f>SUM(D336:D351)</f>
        <v>76999</v>
      </c>
    </row>
    <row r="353" spans="1:4" ht="15">
      <c r="A353" t="s">
        <v>99</v>
      </c>
      <c r="D353" s="14">
        <f>-D132-D185-D240-D295</f>
        <v>0</v>
      </c>
    </row>
    <row r="354" spans="1:4" ht="15">
      <c r="A354" t="s">
        <v>101</v>
      </c>
      <c r="D354" s="14">
        <f>+D352+D353</f>
        <v>76999</v>
      </c>
    </row>
    <row r="356" ht="15">
      <c r="A356" s="15" t="s">
        <v>76</v>
      </c>
    </row>
    <row r="358" ht="15">
      <c r="A358" t="s">
        <v>77</v>
      </c>
    </row>
    <row r="360" ht="15">
      <c r="A360" t="s">
        <v>78</v>
      </c>
    </row>
    <row r="362" spans="1:3" ht="15">
      <c r="A362" s="15" t="s">
        <v>79</v>
      </c>
      <c r="C362" s="14">
        <f>+D354</f>
        <v>76999</v>
      </c>
    </row>
    <row r="364" ht="15">
      <c r="A364" t="s">
        <v>80</v>
      </c>
    </row>
    <row r="366" ht="15">
      <c r="A366" t="s">
        <v>80</v>
      </c>
    </row>
    <row r="368" ht="15">
      <c r="A368" t="s">
        <v>81</v>
      </c>
    </row>
    <row r="370" ht="15">
      <c r="A370" s="16" t="s">
        <v>88</v>
      </c>
    </row>
    <row r="371" ht="15">
      <c r="A371" t="s">
        <v>94</v>
      </c>
    </row>
    <row r="373" spans="1:5" ht="15">
      <c r="A373" t="s">
        <v>82</v>
      </c>
      <c r="E373" t="s">
        <v>83</v>
      </c>
    </row>
    <row r="375" spans="1:5" ht="15">
      <c r="A375" t="s">
        <v>84</v>
      </c>
      <c r="E375" t="s">
        <v>85</v>
      </c>
    </row>
    <row r="377" spans="1:5" ht="15">
      <c r="A377" t="s">
        <v>100</v>
      </c>
      <c r="E377" t="s">
        <v>86</v>
      </c>
    </row>
  </sheetData>
  <sheetProtection/>
  <printOptions/>
  <pageMargins left="0.7" right="0.7" top="0.75" bottom="0.75" header="0.3" footer="0.3"/>
  <pageSetup fitToHeight="5" fitToWidth="1" horizontalDpi="600" verticalDpi="600" orientation="portrait" scale="84" r:id="rId1"/>
  <rowBreaks count="4" manualBreakCount="4">
    <brk id="158" max="6" man="1"/>
    <brk id="211" max="6" man="1"/>
    <brk id="266" max="6" man="1"/>
    <brk id="3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Robinson</dc:creator>
  <cp:keywords/>
  <dc:description/>
  <cp:lastModifiedBy>Eric</cp:lastModifiedBy>
  <cp:lastPrinted>2015-04-14T20:38:36Z</cp:lastPrinted>
  <dcterms:created xsi:type="dcterms:W3CDTF">2010-01-29T16:35:25Z</dcterms:created>
  <dcterms:modified xsi:type="dcterms:W3CDTF">2016-05-27T20:05:08Z</dcterms:modified>
  <cp:category/>
  <cp:version/>
  <cp:contentType/>
  <cp:contentStatus/>
</cp:coreProperties>
</file>